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autoCompressPictures="0" defaultThemeVersion="202300"/>
  <mc:AlternateContent xmlns:mc="http://schemas.openxmlformats.org/markup-compatibility/2006">
    <mc:Choice Requires="x15">
      <x15ac:absPath xmlns:x15ac="http://schemas.microsoft.com/office/spreadsheetml/2010/11/ac" url="C:\Users\efilatova\Desktop\"/>
    </mc:Choice>
  </mc:AlternateContent>
  <xr:revisionPtr revIDLastSave="0" documentId="13_ncr:1_{A0F414FD-4EBB-4E52-853E-72C4853943FA}" xr6:coauthVersionLast="47" xr6:coauthVersionMax="47" xr10:uidLastSave="{00000000-0000-0000-0000-000000000000}"/>
  <bookViews>
    <workbookView xWindow="-110" yWindow="-110" windowWidth="19420" windowHeight="10300" tabRatio="500" xr2:uid="{00000000-000D-0000-FFFF-FFFF00000000}"/>
  </bookViews>
  <sheets>
    <sheet name="E" sheetId="1" r:id="rId1"/>
    <sheet name="S" sheetId="2" r:id="rId2"/>
    <sheet name="G"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4" i="1" l="1"/>
  <c r="M30" i="3"/>
  <c r="L30" i="3"/>
  <c r="K30" i="3"/>
  <c r="J30" i="3"/>
  <c r="I30" i="3"/>
  <c r="H30" i="3"/>
  <c r="G30" i="3"/>
  <c r="F30" i="3"/>
  <c r="E30" i="3"/>
  <c r="D30" i="3"/>
  <c r="C30" i="3"/>
  <c r="M20" i="3"/>
  <c r="L20" i="3"/>
  <c r="K20" i="3"/>
  <c r="J20" i="3"/>
  <c r="I20" i="3"/>
  <c r="H20" i="3"/>
  <c r="G20" i="3"/>
  <c r="F20" i="3"/>
  <c r="E20" i="3"/>
  <c r="D20" i="3"/>
  <c r="C20" i="3"/>
  <c r="M7" i="3"/>
  <c r="L7" i="3"/>
  <c r="K7" i="3"/>
  <c r="J7" i="3"/>
  <c r="I7" i="3"/>
  <c r="H7" i="3"/>
  <c r="G7" i="3"/>
  <c r="F7" i="3"/>
  <c r="E7" i="3"/>
  <c r="D7" i="3"/>
  <c r="C7" i="3"/>
  <c r="M4" i="3"/>
  <c r="L4" i="3"/>
  <c r="K4" i="3"/>
  <c r="J4" i="3"/>
  <c r="I4" i="3"/>
  <c r="H4" i="3"/>
  <c r="G4" i="3"/>
  <c r="F4" i="3"/>
  <c r="E4" i="3"/>
  <c r="D4" i="3"/>
  <c r="C4" i="3"/>
  <c r="J93" i="2"/>
  <c r="I93" i="2"/>
  <c r="H93" i="2"/>
  <c r="G93" i="2"/>
  <c r="F93" i="2"/>
  <c r="E93" i="2"/>
  <c r="D93" i="2"/>
  <c r="C93" i="2"/>
  <c r="M4" i="2"/>
  <c r="L4" i="2"/>
  <c r="K4" i="2"/>
  <c r="J4" i="2"/>
  <c r="I4" i="2"/>
  <c r="H4" i="2"/>
  <c r="G4" i="2"/>
  <c r="F4" i="2"/>
  <c r="E4" i="2"/>
  <c r="D4" i="2"/>
  <c r="C4" i="2"/>
  <c r="L56" i="1"/>
  <c r="L14" i="3"/>
  <c r="K14" i="3"/>
  <c r="J14" i="3"/>
  <c r="I14" i="3"/>
  <c r="H14" i="3"/>
  <c r="G14" i="3"/>
  <c r="F14" i="3"/>
  <c r="E14" i="3"/>
  <c r="D14" i="3"/>
  <c r="C14" i="3"/>
  <c r="M14" i="3"/>
  <c r="L10" i="3"/>
  <c r="K10" i="3"/>
  <c r="J10" i="3"/>
  <c r="I10" i="3"/>
  <c r="H10" i="3"/>
  <c r="G10" i="3"/>
  <c r="F10" i="3"/>
  <c r="E10" i="3"/>
  <c r="D10" i="3"/>
  <c r="C10" i="3"/>
  <c r="M10" i="3"/>
  <c r="L29" i="3"/>
  <c r="K29" i="3"/>
  <c r="J29" i="3"/>
  <c r="I29" i="3"/>
  <c r="H29" i="3"/>
  <c r="G29" i="3"/>
  <c r="F29" i="3"/>
  <c r="E29" i="3"/>
  <c r="D29" i="3"/>
  <c r="C29" i="3"/>
  <c r="M29" i="3"/>
  <c r="L19" i="3"/>
  <c r="K19" i="3"/>
  <c r="J19" i="3"/>
  <c r="I19" i="3"/>
  <c r="H19" i="3"/>
  <c r="G19" i="3"/>
  <c r="F19" i="3"/>
  <c r="E19" i="3"/>
  <c r="D19" i="3"/>
  <c r="C19" i="3"/>
  <c r="M19" i="3"/>
  <c r="L238" i="2"/>
  <c r="K238" i="2"/>
  <c r="J238" i="2"/>
  <c r="I238" i="2"/>
  <c r="H238" i="2"/>
  <c r="G238" i="2"/>
  <c r="F238" i="2"/>
  <c r="E238" i="2"/>
  <c r="D238" i="2"/>
  <c r="C238" i="2"/>
  <c r="M238" i="2"/>
  <c r="L231" i="2"/>
  <c r="K231" i="2"/>
  <c r="J231" i="2"/>
  <c r="I231" i="2"/>
  <c r="H231" i="2"/>
  <c r="G231" i="2"/>
  <c r="F231" i="2"/>
  <c r="E231" i="2"/>
  <c r="D231" i="2"/>
  <c r="C231" i="2"/>
  <c r="M231" i="2"/>
  <c r="L218" i="2"/>
  <c r="K218" i="2"/>
  <c r="J218" i="2"/>
  <c r="I218" i="2"/>
  <c r="H218" i="2"/>
  <c r="G218" i="2"/>
  <c r="F218" i="2"/>
  <c r="E218" i="2"/>
  <c r="D218" i="2"/>
  <c r="C218" i="2"/>
  <c r="M218" i="2"/>
  <c r="I204" i="2"/>
  <c r="H204" i="2"/>
  <c r="G204" i="2"/>
  <c r="F204" i="2"/>
  <c r="E204" i="2"/>
  <c r="C204" i="2"/>
  <c r="L201" i="2"/>
  <c r="K201" i="2"/>
  <c r="J201" i="2"/>
  <c r="I201" i="2"/>
  <c r="H201" i="2"/>
  <c r="G201" i="2"/>
  <c r="F201" i="2"/>
  <c r="E201" i="2"/>
  <c r="D201" i="2"/>
  <c r="C201" i="2"/>
  <c r="M201" i="2"/>
  <c r="J200" i="2"/>
  <c r="I200" i="2"/>
  <c r="H200" i="2"/>
  <c r="G200" i="2"/>
  <c r="F200" i="2"/>
  <c r="E200" i="2"/>
  <c r="L196" i="2"/>
  <c r="K196" i="2"/>
  <c r="J196" i="2"/>
  <c r="I196" i="2"/>
  <c r="H196" i="2"/>
  <c r="G196" i="2"/>
  <c r="F196" i="2"/>
  <c r="E196" i="2"/>
  <c r="D196" i="2"/>
  <c r="C196" i="2"/>
  <c r="M196" i="2"/>
  <c r="J195" i="2"/>
  <c r="B195" i="2"/>
  <c r="L186" i="2"/>
  <c r="K186" i="2"/>
  <c r="J186" i="2"/>
  <c r="I186" i="2"/>
  <c r="H186" i="2"/>
  <c r="G186" i="2"/>
  <c r="F186" i="2"/>
  <c r="E186" i="2"/>
  <c r="D186" i="2"/>
  <c r="C186" i="2"/>
  <c r="M186" i="2"/>
  <c r="L171" i="2"/>
  <c r="K171" i="2"/>
  <c r="J171" i="2"/>
  <c r="I171" i="2"/>
  <c r="H171" i="2"/>
  <c r="G171" i="2"/>
  <c r="F171" i="2"/>
  <c r="E171" i="2"/>
  <c r="D171" i="2"/>
  <c r="C171" i="2"/>
  <c r="M171" i="2"/>
  <c r="L161" i="2"/>
  <c r="K161" i="2"/>
  <c r="J161" i="2"/>
  <c r="I161" i="2"/>
  <c r="H161" i="2"/>
  <c r="G161" i="2"/>
  <c r="F161" i="2"/>
  <c r="E161" i="2"/>
  <c r="D161" i="2"/>
  <c r="C161" i="2"/>
  <c r="M161" i="2"/>
  <c r="L154" i="2"/>
  <c r="K154" i="2"/>
  <c r="J154" i="2"/>
  <c r="I154" i="2"/>
  <c r="H154" i="2"/>
  <c r="G154" i="2"/>
  <c r="F154" i="2"/>
  <c r="E154" i="2"/>
  <c r="D154" i="2"/>
  <c r="C154" i="2"/>
  <c r="M154" i="2"/>
  <c r="L149" i="2"/>
  <c r="K149" i="2"/>
  <c r="J149" i="2"/>
  <c r="I149" i="2"/>
  <c r="H149" i="2"/>
  <c r="G149" i="2"/>
  <c r="F149" i="2"/>
  <c r="E149" i="2"/>
  <c r="D149" i="2"/>
  <c r="C149" i="2"/>
  <c r="M149" i="2"/>
  <c r="L140" i="2"/>
  <c r="K140" i="2"/>
  <c r="J140" i="2"/>
  <c r="I140" i="2"/>
  <c r="H140" i="2"/>
  <c r="G140" i="2"/>
  <c r="F140" i="2"/>
  <c r="E140" i="2"/>
  <c r="D140" i="2"/>
  <c r="C140" i="2"/>
  <c r="M140" i="2"/>
  <c r="L135" i="2"/>
  <c r="K135" i="2"/>
  <c r="J135" i="2"/>
  <c r="I135" i="2"/>
  <c r="H135" i="2"/>
  <c r="G135" i="2"/>
  <c r="F135" i="2"/>
  <c r="E135" i="2"/>
  <c r="D135" i="2"/>
  <c r="C135" i="2"/>
  <c r="M135" i="2"/>
  <c r="L130" i="2"/>
  <c r="K130" i="2"/>
  <c r="J130" i="2"/>
  <c r="I130" i="2"/>
  <c r="H130" i="2"/>
  <c r="G130" i="2"/>
  <c r="F130" i="2"/>
  <c r="E130" i="2"/>
  <c r="D130" i="2"/>
  <c r="C130" i="2"/>
  <c r="M130" i="2"/>
  <c r="L122" i="2"/>
  <c r="K122" i="2"/>
  <c r="J122" i="2"/>
  <c r="I122" i="2"/>
  <c r="H122" i="2"/>
  <c r="G122" i="2"/>
  <c r="F122" i="2"/>
  <c r="E122" i="2"/>
  <c r="D122" i="2"/>
  <c r="C122" i="2"/>
  <c r="M122" i="2"/>
  <c r="J105" i="2"/>
  <c r="L104" i="2"/>
  <c r="K104" i="2"/>
  <c r="J104" i="2"/>
  <c r="I104" i="2"/>
  <c r="H104" i="2"/>
  <c r="G104" i="2"/>
  <c r="F104" i="2"/>
  <c r="E104" i="2"/>
  <c r="D104" i="2"/>
  <c r="C104" i="2"/>
  <c r="M104" i="2"/>
  <c r="L91" i="2"/>
  <c r="K91" i="2"/>
  <c r="J91" i="2"/>
  <c r="I91" i="2"/>
  <c r="H91" i="2"/>
  <c r="G91" i="2"/>
  <c r="F91" i="2"/>
  <c r="E91" i="2"/>
  <c r="D91" i="2"/>
  <c r="C91" i="2"/>
  <c r="M91" i="2"/>
  <c r="L85" i="2"/>
  <c r="K85" i="2"/>
  <c r="J85" i="2"/>
  <c r="I85" i="2"/>
  <c r="H85" i="2"/>
  <c r="G85" i="2"/>
  <c r="F85" i="2"/>
  <c r="E85" i="2"/>
  <c r="D85" i="2"/>
  <c r="C85" i="2"/>
  <c r="M85" i="2"/>
  <c r="L77" i="2"/>
  <c r="K77" i="2"/>
  <c r="J77" i="2"/>
  <c r="I77" i="2"/>
  <c r="H77" i="2"/>
  <c r="G77" i="2"/>
  <c r="F77" i="2"/>
  <c r="E77" i="2"/>
  <c r="D77" i="2"/>
  <c r="C77" i="2"/>
  <c r="M77" i="2"/>
  <c r="L73" i="2"/>
  <c r="K73" i="2"/>
  <c r="J73" i="2"/>
  <c r="I73" i="2"/>
  <c r="H73" i="2"/>
  <c r="G73" i="2"/>
  <c r="F73" i="2"/>
  <c r="E73" i="2"/>
  <c r="D73" i="2"/>
  <c r="C73" i="2"/>
  <c r="M73" i="2"/>
  <c r="L60" i="2"/>
  <c r="K60" i="2"/>
  <c r="J60" i="2"/>
  <c r="I60" i="2"/>
  <c r="H60" i="2"/>
  <c r="G60" i="2"/>
  <c r="F60" i="2"/>
  <c r="E60" i="2"/>
  <c r="D60" i="2"/>
  <c r="C60" i="2"/>
  <c r="M60" i="2"/>
  <c r="J59" i="2"/>
  <c r="L53" i="2"/>
  <c r="K53" i="2"/>
  <c r="J53" i="2"/>
  <c r="I53" i="2"/>
  <c r="H53" i="2"/>
  <c r="G53" i="2"/>
  <c r="F53" i="2"/>
  <c r="E53" i="2"/>
  <c r="D53" i="2"/>
  <c r="C53" i="2"/>
  <c r="M53" i="2"/>
  <c r="J52" i="2"/>
  <c r="L46" i="2"/>
  <c r="K46" i="2"/>
  <c r="J46" i="2"/>
  <c r="I46" i="2"/>
  <c r="H46" i="2"/>
  <c r="G46" i="2"/>
  <c r="F46" i="2"/>
  <c r="E46" i="2"/>
  <c r="D46" i="2"/>
  <c r="C46" i="2"/>
  <c r="M46" i="2"/>
  <c r="J45" i="2"/>
  <c r="L40" i="2"/>
  <c r="K40" i="2"/>
  <c r="J40" i="2"/>
  <c r="I40" i="2"/>
  <c r="H40" i="2"/>
  <c r="G40" i="2"/>
  <c r="F40" i="2"/>
  <c r="E40" i="2"/>
  <c r="D40" i="2"/>
  <c r="C40" i="2"/>
  <c r="M40" i="2"/>
  <c r="J35" i="2"/>
  <c r="I35" i="2"/>
  <c r="H35" i="2"/>
  <c r="G35" i="2"/>
  <c r="F35" i="2"/>
  <c r="E35" i="2"/>
  <c r="E29" i="2"/>
  <c r="E26" i="2"/>
  <c r="L25" i="2"/>
  <c r="K25" i="2"/>
  <c r="J25" i="2"/>
  <c r="I25" i="2"/>
  <c r="H25" i="2"/>
  <c r="G25" i="2"/>
  <c r="F25" i="2"/>
  <c r="E25" i="2"/>
  <c r="D25" i="2"/>
  <c r="C25" i="2"/>
  <c r="M25" i="2"/>
  <c r="L16" i="2"/>
  <c r="K16" i="2"/>
  <c r="J16" i="2"/>
  <c r="I16" i="2"/>
  <c r="H16" i="2"/>
  <c r="G16" i="2"/>
  <c r="F16" i="2"/>
  <c r="E16" i="2"/>
  <c r="D16" i="2"/>
  <c r="C16" i="2"/>
  <c r="M16" i="2"/>
  <c r="M151" i="1"/>
  <c r="M150" i="1"/>
  <c r="M149" i="1"/>
  <c r="O140" i="1"/>
  <c r="N140" i="1"/>
  <c r="M140" i="1"/>
  <c r="L140" i="1"/>
  <c r="K140" i="1"/>
  <c r="J140" i="1"/>
  <c r="I140" i="1"/>
  <c r="H140" i="1"/>
  <c r="G140" i="1"/>
  <c r="F140" i="1"/>
  <c r="E140" i="1"/>
  <c r="D140" i="1"/>
  <c r="C140" i="1"/>
  <c r="O129" i="1"/>
  <c r="N129" i="1"/>
  <c r="M129" i="1"/>
  <c r="L129" i="1"/>
  <c r="K129" i="1"/>
  <c r="J129" i="1"/>
  <c r="I129" i="1"/>
  <c r="H129" i="1"/>
  <c r="G129" i="1"/>
  <c r="F129" i="1"/>
  <c r="E129" i="1"/>
  <c r="D129" i="1"/>
  <c r="C129" i="1"/>
  <c r="K125" i="1"/>
  <c r="J125" i="1"/>
  <c r="L124" i="1"/>
  <c r="L123" i="1"/>
  <c r="K120" i="1"/>
  <c r="J120" i="1"/>
  <c r="I120" i="1"/>
  <c r="H120" i="1"/>
  <c r="G120" i="1"/>
  <c r="L119" i="1"/>
  <c r="K118" i="1"/>
  <c r="J118" i="1"/>
  <c r="I118" i="1"/>
  <c r="H118" i="1"/>
  <c r="G118" i="1"/>
  <c r="L117" i="1"/>
  <c r="M116" i="1"/>
  <c r="L116" i="1"/>
  <c r="M115" i="1"/>
  <c r="L115" i="1"/>
  <c r="M114" i="1"/>
  <c r="L114" i="1"/>
  <c r="M113" i="1"/>
  <c r="L113" i="1"/>
  <c r="M112" i="1"/>
  <c r="L112" i="1"/>
  <c r="M111" i="1"/>
  <c r="L111" i="1"/>
  <c r="M110" i="1"/>
  <c r="L110" i="1"/>
  <c r="M109" i="1"/>
  <c r="L109" i="1"/>
  <c r="M108" i="1"/>
  <c r="L108" i="1"/>
  <c r="N107" i="1"/>
  <c r="L107" i="1"/>
  <c r="O106" i="1"/>
  <c r="N106" i="1"/>
  <c r="M106" i="1"/>
  <c r="L106" i="1"/>
  <c r="K106" i="1"/>
  <c r="J106" i="1"/>
  <c r="I106" i="1"/>
  <c r="H106" i="1"/>
  <c r="G106" i="1"/>
  <c r="F106" i="1"/>
  <c r="E106" i="1"/>
  <c r="D106" i="1"/>
  <c r="C106" i="1"/>
  <c r="K101" i="1"/>
  <c r="O98" i="1"/>
  <c r="N98" i="1"/>
  <c r="M98" i="1"/>
  <c r="L98" i="1"/>
  <c r="K98" i="1"/>
  <c r="J98" i="1"/>
  <c r="I98" i="1"/>
  <c r="H98" i="1"/>
  <c r="G98" i="1"/>
  <c r="F98" i="1"/>
  <c r="E98" i="1"/>
  <c r="D98" i="1"/>
  <c r="C98" i="1"/>
  <c r="O72" i="1"/>
  <c r="N72" i="1"/>
  <c r="M72" i="1"/>
  <c r="L72" i="1"/>
  <c r="K72" i="1"/>
  <c r="J72" i="1"/>
  <c r="I72" i="1"/>
  <c r="H72" i="1"/>
  <c r="G72" i="1"/>
  <c r="F72" i="1"/>
  <c r="E72" i="1"/>
  <c r="D72" i="1"/>
  <c r="C72" i="1"/>
  <c r="O70" i="1"/>
  <c r="N70" i="1"/>
  <c r="M70" i="1"/>
  <c r="L70" i="1"/>
  <c r="K70" i="1"/>
  <c r="J70" i="1"/>
  <c r="I70" i="1"/>
  <c r="H70" i="1"/>
  <c r="G70" i="1"/>
  <c r="F70" i="1"/>
  <c r="E70" i="1"/>
  <c r="D70" i="1"/>
  <c r="C70" i="1"/>
  <c r="K69" i="1"/>
  <c r="J69" i="1"/>
  <c r="I69" i="1"/>
  <c r="H69" i="1"/>
  <c r="G69" i="1"/>
  <c r="K68" i="1"/>
  <c r="J68" i="1"/>
  <c r="I68" i="1"/>
  <c r="H68" i="1"/>
  <c r="G68" i="1"/>
  <c r="K66" i="1"/>
  <c r="J66" i="1"/>
  <c r="I66" i="1"/>
  <c r="H66" i="1"/>
  <c r="G66" i="1"/>
  <c r="O65" i="1"/>
  <c r="N65" i="1"/>
  <c r="M65" i="1"/>
  <c r="L65" i="1"/>
  <c r="K65" i="1"/>
  <c r="J65" i="1"/>
  <c r="I65" i="1"/>
  <c r="H65" i="1"/>
  <c r="G65" i="1"/>
  <c r="F65" i="1"/>
  <c r="D65" i="1"/>
  <c r="C65" i="1"/>
  <c r="L64" i="1"/>
  <c r="M62" i="1"/>
  <c r="L62" i="1"/>
  <c r="M61" i="1"/>
  <c r="L61" i="1"/>
  <c r="M60" i="1"/>
  <c r="L60" i="1"/>
  <c r="M59" i="1"/>
  <c r="L59" i="1"/>
  <c r="M58" i="1"/>
  <c r="L58" i="1"/>
  <c r="M54" i="1"/>
  <c r="M53" i="1"/>
  <c r="L53" i="1"/>
  <c r="M52" i="1"/>
  <c r="L52" i="1"/>
  <c r="M51" i="1"/>
  <c r="L51" i="1"/>
  <c r="M49" i="1"/>
  <c r="L49" i="1"/>
  <c r="M48" i="1"/>
  <c r="L48" i="1"/>
  <c r="M47" i="1"/>
  <c r="L47" i="1"/>
  <c r="M46" i="1"/>
  <c r="L46" i="1"/>
  <c r="M45" i="1"/>
  <c r="L45" i="1"/>
  <c r="M44" i="1"/>
  <c r="L44" i="1"/>
  <c r="M43" i="1"/>
  <c r="L43" i="1"/>
  <c r="M42" i="1"/>
  <c r="L42" i="1"/>
  <c r="M41" i="1"/>
  <c r="L41" i="1"/>
  <c r="M40" i="1"/>
  <c r="L40" i="1"/>
  <c r="M39" i="1"/>
  <c r="L39" i="1"/>
  <c r="M38" i="1"/>
  <c r="L38" i="1"/>
  <c r="M37" i="1"/>
  <c r="L37" i="1"/>
  <c r="M36" i="1"/>
  <c r="L36" i="1"/>
  <c r="L35" i="1"/>
  <c r="L34" i="1"/>
  <c r="M28" i="1"/>
  <c r="L28" i="1"/>
  <c r="M27" i="1"/>
  <c r="L27" i="1"/>
  <c r="M26" i="1"/>
  <c r="L26" i="1"/>
  <c r="M25" i="1"/>
  <c r="L25" i="1"/>
  <c r="N24" i="1"/>
  <c r="O24" i="1" s="1"/>
  <c r="M24" i="1"/>
  <c r="L24" i="1"/>
  <c r="E24" i="1"/>
  <c r="F67" i="1" s="1"/>
  <c r="L23" i="1"/>
  <c r="N22" i="1"/>
  <c r="O22" i="1" s="1"/>
  <c r="L22" i="1"/>
  <c r="E22" i="1"/>
  <c r="K19" i="1"/>
  <c r="J19" i="1"/>
  <c r="I19" i="1"/>
  <c r="H19" i="1"/>
  <c r="G19" i="1"/>
  <c r="F19" i="1"/>
  <c r="M18" i="1"/>
  <c r="L18" i="1"/>
  <c r="M17" i="1"/>
  <c r="L17" i="1"/>
  <c r="M16" i="1"/>
  <c r="L16" i="1"/>
  <c r="M15" i="1"/>
  <c r="L15" i="1"/>
  <c r="M14" i="1"/>
  <c r="L14" i="1"/>
  <c r="M13" i="1"/>
  <c r="L13" i="1"/>
  <c r="K12" i="1"/>
  <c r="J12" i="1"/>
  <c r="I12" i="1"/>
  <c r="H12" i="1"/>
  <c r="G12" i="1"/>
  <c r="F12" i="1"/>
  <c r="L11" i="1"/>
  <c r="M10" i="1"/>
  <c r="L10" i="1"/>
  <c r="M9" i="1"/>
  <c r="L9" i="1"/>
  <c r="M8" i="1"/>
  <c r="L8" i="1"/>
  <c r="M7" i="1"/>
  <c r="L7" i="1"/>
  <c r="M6" i="1"/>
  <c r="L6" i="1"/>
  <c r="M5" i="1"/>
  <c r="L5" i="1"/>
  <c r="L125" i="1" l="1"/>
  <c r="G67" i="1"/>
  <c r="H67" i="1"/>
  <c r="I67" i="1"/>
  <c r="J67" i="1"/>
  <c r="K67" i="1"/>
</calcChain>
</file>

<file path=xl/sharedStrings.xml><?xml version="1.0" encoding="utf-8"?>
<sst xmlns="http://schemas.openxmlformats.org/spreadsheetml/2006/main" count="2408" uniqueCount="998">
  <si>
    <t>ENVIRONNEMENT</t>
  </si>
  <si>
    <t>E1 - CLIMATE CHANGE</t>
  </si>
  <si>
    <t>E1 - CHANGEMENT CLIMATIQUE</t>
  </si>
  <si>
    <t>Atténuation du changement climatique [E1]</t>
  </si>
  <si>
    <t>Climate change mitigation [E1]</t>
  </si>
  <si>
    <t>GHG EMISSIONS</t>
  </si>
  <si>
    <t>EMISSIONS DE GES</t>
  </si>
  <si>
    <t>Unité/Unit</t>
  </si>
  <si>
    <t>GRI</t>
  </si>
  <si>
    <t>ESRS</t>
  </si>
  <si>
    <t>Référence 2019</t>
  </si>
  <si>
    <t>2023</t>
  </si>
  <si>
    <t>2024</t>
  </si>
  <si>
    <t>Variation N-1</t>
  </si>
  <si>
    <t>Contribution</t>
  </si>
  <si>
    <t>Objectif/Target 2025</t>
  </si>
  <si>
    <t>Objectif/Target 2030</t>
  </si>
  <si>
    <t>305-1</t>
  </si>
  <si>
    <t>E1-6&gt; 48a</t>
  </si>
  <si>
    <t>Direct emissions from stationary combustion sources</t>
  </si>
  <si>
    <t>E1-6 &gt;AR 43 a</t>
  </si>
  <si>
    <t>Direct emissions from mobile combustion sources</t>
  </si>
  <si>
    <t>Direct emissions from non-energy processes</t>
  </si>
  <si>
    <t>Fugitive direct emissions</t>
  </si>
  <si>
    <t>Emissions from biomass (soil and forests)</t>
  </si>
  <si>
    <t>E1-6&gt;AR 43 a</t>
  </si>
  <si>
    <t>E1-6&gt;48 b</t>
  </si>
  <si>
    <t>Percentage of Scope 1 GHG emissions from regulated emission trading schemes</t>
  </si>
  <si>
    <t>Part des émissions brutes GES du scope 1 soumis à des quotas carbone (%)</t>
  </si>
  <si>
    <t>%</t>
  </si>
  <si>
    <t>305-2</t>
  </si>
  <si>
    <t>E1-6&gt;49 a, 52 a</t>
  </si>
  <si>
    <t>Indirect emissions related to electricity consumption - Location-based</t>
  </si>
  <si>
    <t>E1-6 &gt;AR 45 b</t>
  </si>
  <si>
    <t>Indirect emissions related to the consumption of steam, heat or cooling</t>
  </si>
  <si>
    <t>E1-6&gt;49 b, 52 b</t>
  </si>
  <si>
    <t>Indirect emissions related to electricity consumption - Market-based</t>
  </si>
  <si>
    <t>Percentage of contractual instruments, Scope 2 GHG emissions</t>
  </si>
  <si>
    <t>Part des émissions Scope 2 couvertes par des instruments contractuels (%)</t>
  </si>
  <si>
    <t>E1-6 &gt;AR 45 d</t>
  </si>
  <si>
    <t>0</t>
  </si>
  <si>
    <t>Percentage of contractual instruments used for sale and purchase of energy bundled with attributes about energy generation in relation to Scope 2 GHG emissions</t>
  </si>
  <si>
    <t>Consommation énergétique couvertes par l'achat d'électricité et d'attributs et contribuant au scope 2 market-based (MWh)</t>
  </si>
  <si>
    <t>Percentage of contractual instruments used for sale and purchase of unbundled energy attribute claims in relation to Scope 2 GHG emissions</t>
  </si>
  <si>
    <t>Consommation énergétique couvertes par l'achat d'attributs seuls et contribuant au scope 2 market-based (MWh)</t>
  </si>
  <si>
    <t>E1-6&gt;44, 52a</t>
  </si>
  <si>
    <t>305-4</t>
  </si>
  <si>
    <t>E1-6 &gt;53</t>
  </si>
  <si>
    <t>E1-6&gt;44, 52b</t>
  </si>
  <si>
    <t xml:space="preserve">Of which Mines </t>
  </si>
  <si>
    <t>Dont Mines</t>
  </si>
  <si>
    <t>E1-6&gt;44, 50 a</t>
  </si>
  <si>
    <t>Of wich Front End</t>
  </si>
  <si>
    <t>Dont Amont</t>
  </si>
  <si>
    <t xml:space="preserve">Of which Back End </t>
  </si>
  <si>
    <t>Dont Aval</t>
  </si>
  <si>
    <t xml:space="preserve">Of which Corporate </t>
  </si>
  <si>
    <t>Dont Corporate</t>
  </si>
  <si>
    <t>In Africa</t>
  </si>
  <si>
    <t>En Afrique</t>
  </si>
  <si>
    <t>In North America</t>
  </si>
  <si>
    <t>En Amérique du Nord</t>
  </si>
  <si>
    <t>In Asia</t>
  </si>
  <si>
    <t>En Asie</t>
  </si>
  <si>
    <t>In Europe (except France)</t>
  </si>
  <si>
    <t>En Europe (hors France)</t>
  </si>
  <si>
    <t>In France</t>
  </si>
  <si>
    <t>En France</t>
  </si>
  <si>
    <t xml:space="preserve">Scope 3 GHG emissions </t>
  </si>
  <si>
    <t>305-3</t>
  </si>
  <si>
    <t>E1-6&gt;51</t>
  </si>
  <si>
    <t>of which upstream Scope 3</t>
  </si>
  <si>
    <t>Purchased goods and services</t>
  </si>
  <si>
    <t>Achats et biens et de services</t>
  </si>
  <si>
    <t>Capital goods</t>
  </si>
  <si>
    <t>Immobilisations</t>
  </si>
  <si>
    <t>Fuel-and-energy-related activities (not included in scope 1 or 2)</t>
  </si>
  <si>
    <t>Amont de l’énergie (non inclus dans les scopes 1 et 2)</t>
  </si>
  <si>
    <t>Upstream transportation and distribution</t>
  </si>
  <si>
    <t>Transport de marchandises amont</t>
  </si>
  <si>
    <t>Employee commuting</t>
  </si>
  <si>
    <t>Déplacements domicile - travail</t>
  </si>
  <si>
    <t>Business travel</t>
  </si>
  <si>
    <t>Déplacements professionnels et déplacements des visiteurs et clients</t>
  </si>
  <si>
    <t>Waste</t>
  </si>
  <si>
    <t>Déchets</t>
  </si>
  <si>
    <t>of which downstream scope 3</t>
  </si>
  <si>
    <t>Downstream transportation and distribution</t>
  </si>
  <si>
    <t>Transport de marchandises aval</t>
  </si>
  <si>
    <t>Processing and use of sold products</t>
  </si>
  <si>
    <t>Utilisation des produits vendus</t>
  </si>
  <si>
    <t>End of life treatment of sold products</t>
  </si>
  <si>
    <t>Fin de vie des produits vendus</t>
  </si>
  <si>
    <t>Investments</t>
  </si>
  <si>
    <t>Investissements</t>
  </si>
  <si>
    <t>Scope 3 GHG emissions by activity</t>
  </si>
  <si>
    <t>Of which Mines</t>
  </si>
  <si>
    <t>Of which Back End</t>
  </si>
  <si>
    <t>Of which Corporate</t>
  </si>
  <si>
    <t xml:space="preserve">Percentage of GHG Scope 3 calculated using primary data </t>
  </si>
  <si>
    <t>Part des émissions Scope 3 calculé à l’aide de données primaires obtenues auprès de fournisseurs ou d’autres partenaires de la chaîne de valeur (%)</t>
  </si>
  <si>
    <t>E1-6&gt;AR 46 g</t>
  </si>
  <si>
    <t>Nb</t>
  </si>
  <si>
    <t>n.a.</t>
  </si>
  <si>
    <t>Scope 3 GHG emissions intensity (per unit of revenue)</t>
  </si>
  <si>
    <t>Scopes 1, 2 location-based and 3 GHG emissions</t>
  </si>
  <si>
    <t>E1-6 &gt;44, 52a</t>
  </si>
  <si>
    <t>Scopes 1, 2 market-based and 3 GHG emissions</t>
  </si>
  <si>
    <t>E1-6 &gt;44, 52b</t>
  </si>
  <si>
    <t>Scopes 1, 2 location-based and 3 GHG emissions intensity (per unit of revenue)</t>
  </si>
  <si>
    <t>Scopes 1, 2 market-based and 3 GHG emissions intensity (per unit of revenue)</t>
  </si>
  <si>
    <t>GHG REDUCTION</t>
  </si>
  <si>
    <t>REDUCTION DES EMISSIONS GES</t>
  </si>
  <si>
    <t>GHG reduction (scopes 1, 2, and 3) in intensity since 2019</t>
  </si>
  <si>
    <t>E1-3&gt;29 b</t>
  </si>
  <si>
    <t>GHG reduction (scopes 1 and 2) since 2015</t>
  </si>
  <si>
    <t>305-5</t>
  </si>
  <si>
    <t>GHG reduction (scopes 1 and 2) since 2019</t>
  </si>
  <si>
    <t>GHG reduction (scopes 1, 2, and 3) since 2019</t>
  </si>
  <si>
    <t xml:space="preserve"> </t>
  </si>
  <si>
    <t>LOCKED-IN GHG EMISSIONS</t>
  </si>
  <si>
    <t>EMISSION VERROUILLEES</t>
  </si>
  <si>
    <t>Locked-in GHG emissions</t>
  </si>
  <si>
    <t>nb</t>
  </si>
  <si>
    <t>n.d.</t>
  </si>
  <si>
    <t>FINANCIAL IMPACT</t>
  </si>
  <si>
    <t>IMPACTS FINANCIERS</t>
  </si>
  <si>
    <t>Assets at material physical risk before considering climate change adaptation actions</t>
  </si>
  <si>
    <t>Actifs exposés à un risque physique matériel avant d’envisager des actions d’adaptation au changement climatique</t>
  </si>
  <si>
    <t>MEUR</t>
  </si>
  <si>
    <t>E1-9 &gt;66 a</t>
  </si>
  <si>
    <t>Assets at acute material physical risk before considering climate change adaptation actions</t>
  </si>
  <si>
    <t>Actifs exposés à un risque physique  aigu avant d’envisager des actions d’adaptation au changement climatique</t>
  </si>
  <si>
    <t>Assets at chronic material physical risk before considering climate change adaptation actions</t>
  </si>
  <si>
    <t>Actifs exposés à un risque physique chronique  avant d’envisager des actions d’adaptation au changement climatique</t>
  </si>
  <si>
    <t>Percentage of assets at material physical risk before considering climate change adaptation actions</t>
  </si>
  <si>
    <t>% Actifs exposés à un risque physique matériel avant d’envisager des actions d’adaptation au changement climatique</t>
  </si>
  <si>
    <t>Percentage of assets at material physical risk addressed by climate change adaptation actions</t>
  </si>
  <si>
    <t>Pourcentage d’actifs exposés à un risque physique matériel faisant l’objet d’actions d’adaptation au changement climatique</t>
  </si>
  <si>
    <t>E1-9 &gt;66 b</t>
  </si>
  <si>
    <t>Net revenue from business activities at material physical risk</t>
  </si>
  <si>
    <t>Chiffre d’affaires net  exposé à un risque physique matériel</t>
  </si>
  <si>
    <t>E1-9 &gt;66 d</t>
  </si>
  <si>
    <t>Percentage of net revenue from business activities at material physical risk</t>
  </si>
  <si>
    <t xml:space="preserve">Pourcentage du chiffre d’affaires net exposé à un risque physique matériel </t>
  </si>
  <si>
    <t>Assets at material transition risk before considering climate mitigation actions</t>
  </si>
  <si>
    <t>Actifs exposés à un risque de transition matériel avant d’envisager des actions d’atténuation du changement climatique</t>
  </si>
  <si>
    <t>E1-9 &gt;67 a</t>
  </si>
  <si>
    <t>Percentage of assets at material transition risk before considering climate mitigation actions</t>
  </si>
  <si>
    <t>Pourcentage d’actifs exposés à un risque de transition matériel  avant d’envisager des actions d’atténuation du changement climatique</t>
  </si>
  <si>
    <t>Percentage of assets at material transition risk addressed by climate change mitigation actions</t>
  </si>
  <si>
    <t>Pourcentage d’actifs exposés à un risque de transition matériel faisant l’objet d’actions d’atténuation du changement climatique</t>
  </si>
  <si>
    <t>E1-9 &gt;67 b</t>
  </si>
  <si>
    <t>Total carrying amount of real estate assets by energy efficiency classes</t>
  </si>
  <si>
    <t>Ventilation de la valeur comptable des actifs immobiliers de l’entreprise par classe d’efficacité énergétique</t>
  </si>
  <si>
    <t>E1-9 &gt;67 c</t>
  </si>
  <si>
    <t>Estimated amount of potentially stranded assets</t>
  </si>
  <si>
    <t>E1-9 &gt;AR 73 a</t>
  </si>
  <si>
    <t>Percentage of estimated share of potentially stranded assets of total assets at material transition risk</t>
  </si>
  <si>
    <t>Total carrying amount of real estate assets for which energy consumption is based on internal estimates</t>
  </si>
  <si>
    <t>E1-9 &gt;AR 73 b</t>
  </si>
  <si>
    <t>Liabilities from material transition risks that may have to be recognised in financial statements</t>
  </si>
  <si>
    <t>E1-9 &gt;67 d</t>
  </si>
  <si>
    <t>Net revenue from activities in high climate impact sectors</t>
  </si>
  <si>
    <t>E1-5&gt;AR 38 b</t>
  </si>
  <si>
    <t>Net revenue from activities other than in high climate impact sectors</t>
  </si>
  <si>
    <t>Percentage of net revenue from business activities at material transition risk</t>
  </si>
  <si>
    <t>E1-9 &gt;AR 76</t>
  </si>
  <si>
    <t>Disclose the proportion (percentage) of net revenue from the undertaking's business activities at material physical risk over the short-, medium-, and long-term time horizons disaggregated by operating segments</t>
  </si>
  <si>
    <t>E1-9&gt;AR71b</t>
  </si>
  <si>
    <t>Expected cost savings from climate change mitigation actions</t>
  </si>
  <si>
    <t>Economies de coûts attendues grâce aux actions d’atténuation du changement climatique et d’adaptation</t>
  </si>
  <si>
    <t>E1-9 &gt;69 a</t>
  </si>
  <si>
    <t>Expected cost savings from climate change adaptation actions</t>
  </si>
  <si>
    <t>les économies de coûts attendues grâce aux actions d’atténuation du changement climatique et d’adaptation à celui-ci; et</t>
  </si>
  <si>
    <t>Potential market size of low-carbon products and services or adaptation solutions to which undertaking has or may have access</t>
  </si>
  <si>
    <t>la taille potentielle du marché ou les évolutions attendues du chiffre d’affaires net lié aux produits et services à faible intensité de carbone ou aux solutions d’adaptation auxquelles l’entreprise a ou pourrait avoir accès.</t>
  </si>
  <si>
    <t>E1-9 &gt;69 b</t>
  </si>
  <si>
    <t>Expected changes to net revenue from low-carbon products and services or adaptation solutions to which undertaking has or may have access</t>
  </si>
  <si>
    <t>E2 - POLLUTION</t>
  </si>
  <si>
    <t>Liabilities management and site decommissioning [E2]</t>
  </si>
  <si>
    <t>Gestion des passifs et fin de vie des sites [E2]</t>
  </si>
  <si>
    <t>Operating expenditures (OpEx) in conjunction with major incidents and deposits (pollution)</t>
  </si>
  <si>
    <t>Dépenses opérationnelles (OpEx) en lien avec des incidents majeurs de pollution environnementale (en millions euros)</t>
  </si>
  <si>
    <t>E2-6 &gt;40 b</t>
  </si>
  <si>
    <t>Capital expenditures (CapEx) in conjunction with major incidents and deposits (pollution)</t>
  </si>
  <si>
    <t>Dépenses d'investissement (CapEx) en lien avec des incidents majeurs de pollution environnementale  (en millions euros)</t>
  </si>
  <si>
    <t>Provisions for environmental protection and remediation costs (pollution)</t>
  </si>
  <si>
    <t>Provisions pour coûts de protection et de dépollution de l’environnement  (en millions euros)</t>
  </si>
  <si>
    <t>E2-6 &gt;40 c</t>
  </si>
  <si>
    <t>Share of sites where planning includes management of long-term liabilities</t>
  </si>
  <si>
    <t>Part des sites dont la planification incluent la gestion des passifs de long terme (%)</t>
  </si>
  <si>
    <t>Entity specific</t>
  </si>
  <si>
    <t>100 %</t>
  </si>
  <si>
    <t>Enity specific</t>
  </si>
  <si>
    <t>Number of ISO 14001 certified sites</t>
  </si>
  <si>
    <t>Nombre de sites certifiés ISO 14001</t>
  </si>
  <si>
    <t>416-2</t>
  </si>
  <si>
    <t>E3 - WATER AND MARINE RESSOURCES</t>
  </si>
  <si>
    <t>E3 - RESSOURCES HYDRIQUES ET MARINES</t>
  </si>
  <si>
    <t>Freshwater [E3]</t>
  </si>
  <si>
    <t>Eau douce [E3]</t>
  </si>
  <si>
    <t>Water consumption (OCDE definition)</t>
  </si>
  <si>
    <t>Quantité d’eau consommée (définition OCDE) (m3)</t>
  </si>
  <si>
    <t>303-5</t>
  </si>
  <si>
    <t>E3-4&gt;28 a</t>
  </si>
  <si>
    <t>Of which Front End</t>
  </si>
  <si>
    <t>Water consumption (CDP - ICMM definition)</t>
  </si>
  <si>
    <r>
      <rPr>
        <b/>
        <sz val="10"/>
        <color rgb="FF000000"/>
        <rFont val="Arial"/>
      </rPr>
      <t xml:space="preserve">Quantité d’eau consommée (définition CDP - ICMM) </t>
    </r>
    <r>
      <rPr>
        <b/>
        <i/>
        <sz val="10"/>
        <color rgb="FF000000"/>
        <rFont val="Arial"/>
      </rPr>
      <t>(m3)</t>
    </r>
  </si>
  <si>
    <t>Reduction in water consumption since 2019</t>
  </si>
  <si>
    <r>
      <rPr>
        <sz val="10"/>
        <color rgb="FF000000"/>
        <rFont val="Arial"/>
      </rPr>
      <t xml:space="preserve">Réduction de la consommation d’eau depuis 2019 </t>
    </r>
    <r>
      <rPr>
        <i/>
        <sz val="10"/>
        <color rgb="FF000000"/>
        <rFont val="Arial"/>
      </rPr>
      <t>(%)</t>
    </r>
  </si>
  <si>
    <t xml:space="preserve">Water consumption per unit of revenue </t>
  </si>
  <si>
    <r>
      <rPr>
        <b/>
        <sz val="10"/>
        <color rgb="FF000000"/>
        <rFont val="Arial"/>
      </rPr>
      <t>Consommation d’eau par unité de chiffre d’affaires</t>
    </r>
    <r>
      <rPr>
        <b/>
        <vertAlign val="superscript"/>
        <sz val="10"/>
        <color rgb="FF000000"/>
        <rFont val="Arial"/>
      </rPr>
      <t> </t>
    </r>
    <r>
      <rPr>
        <b/>
        <sz val="10"/>
        <color rgb="FF000000"/>
        <rFont val="Arial"/>
      </rPr>
      <t xml:space="preserve"> </t>
    </r>
    <r>
      <rPr>
        <b/>
        <i/>
        <sz val="10"/>
        <color rgb="FF000000"/>
        <rFont val="Arial"/>
      </rPr>
      <t>(m3/millions d’euros)</t>
    </r>
  </si>
  <si>
    <t>E3-4&gt;29</t>
  </si>
  <si>
    <t>Réduction de l'intensité par unité de chiffres d'affaires depuis 2019 (%)</t>
  </si>
  <si>
    <t>Total water consumption in areas at water risk (m3)</t>
  </si>
  <si>
    <t>Consommation d’eau totale dans les zones exposées à des risques hydriques (m3)</t>
  </si>
  <si>
    <t>E3-4&gt;28 b</t>
  </si>
  <si>
    <t>Total water consumption in areas at high-water stress (m3)</t>
  </si>
  <si>
    <t>Consommation d’eau totale dans les zones exposées à un stress hydrique élevé (m3)</t>
  </si>
  <si>
    <t>Water recycled</t>
  </si>
  <si>
    <t>Quantité d’eau recyclée (m3)</t>
  </si>
  <si>
    <t>E3-4&gt;28 c</t>
  </si>
  <si>
    <t>Water reused</t>
  </si>
  <si>
    <t>Quantité d'eau réutilisée (m3)</t>
  </si>
  <si>
    <t>Total water recycled and reused</t>
  </si>
  <si>
    <t>Quantité totale d’eau recyclée et réutilisée (m3)</t>
  </si>
  <si>
    <t>Total water stored</t>
  </si>
  <si>
    <t>Quantité d’eau stockée (m3)</t>
  </si>
  <si>
    <t>E3-4&gt;28 d</t>
  </si>
  <si>
    <t>E4 - BIODIVERSITY AND ECOSYSTEMS</t>
  </si>
  <si>
    <t>E4 - BIODIVERSITE ET ECOSYSTEMES</t>
  </si>
  <si>
    <t>Land-use change [E4]</t>
  </si>
  <si>
    <t>Changement d’affectation des terres [E4]</t>
  </si>
  <si>
    <t>Number of sites owned, leased or managed in or near protected areas or key biodiversity areas that undertaking is negatively affecting</t>
  </si>
  <si>
    <t>Nombre des sites qu’elle détient, loue ou gère à l’intérieur ou à proximité de ces aires protégées ou de ces zones clés de la biodiversité</t>
  </si>
  <si>
    <t>E4-5&gt;35</t>
  </si>
  <si>
    <t>Area of sites owned, leased or managed in or near protected areas or key biodiversity areas that undertaking is negatively affecting</t>
  </si>
  <si>
    <t>Superficie des sites qu’elle détient, loue ou gère à l’intérieur ou à proximité de ces aires protégées ou de ces zones clés de la biodiversité (Ha)</t>
  </si>
  <si>
    <t>Surface totale degradée dans l'année (Ha)</t>
  </si>
  <si>
    <t>E4-5&gt;38</t>
  </si>
  <si>
    <t>Total use of land area</t>
  </si>
  <si>
    <t>E4-5&gt;AR 34 a</t>
  </si>
  <si>
    <t>Total sealed area</t>
  </si>
  <si>
    <t>E4-5&gt;AR 34 b</t>
  </si>
  <si>
    <t>Nature-oriented area on site</t>
  </si>
  <si>
    <t>E4-5&gt;AR 34 c</t>
  </si>
  <si>
    <t>Nature-oriented area off site</t>
  </si>
  <si>
    <t>E4-5&gt;AR 34 d</t>
  </si>
  <si>
    <t>Financing effects (direct and indirect costs) of biodiversity offsets</t>
  </si>
  <si>
    <t>Impacts financiers (coûts directs et indirects) des mesures de compensation de la perte de biodiversité (en millions d'euros)</t>
  </si>
  <si>
    <t>E4-3&gt;28 b ii</t>
  </si>
  <si>
    <t>E5 - RESSOURCES USE AND CIRCULAR ECONOMY</t>
  </si>
  <si>
    <t>E5 - UTILISATION DES RESSOURCES ET ECONOMIE CIRCULAIRE</t>
  </si>
  <si>
    <t>Radioactive waste [E5]</t>
  </si>
  <si>
    <t>Déchets radioactifs [E5]</t>
  </si>
  <si>
    <t xml:space="preserve">Solid radioactive very low-level waste (VLLW) removed to ANDRA </t>
  </si>
  <si>
    <t>Déchets solides radioactifs de très faible activité (TFA) évacués vers l’Andra (m3)</t>
  </si>
  <si>
    <t>306-4</t>
  </si>
  <si>
    <t>E5-5&gt;39</t>
  </si>
  <si>
    <t>6 809</t>
  </si>
  <si>
    <t>5 188</t>
  </si>
  <si>
    <t>5 914</t>
  </si>
  <si>
    <t>7 948</t>
  </si>
  <si>
    <t>6 703</t>
  </si>
  <si>
    <t xml:space="preserve">Solid radioactive low-level (LLW) and medium-level waste (MLW) removed to ANDRA </t>
  </si>
  <si>
    <t>Déchets solides radioactifs de faible et moyenne activité (FMA) évacués vers l’Andra (m3)</t>
  </si>
  <si>
    <t>1 237</t>
  </si>
  <si>
    <t>1 044</t>
  </si>
  <si>
    <t>Solid radioactive high-level waste (HLW) produced by Orano (number of packages)</t>
  </si>
  <si>
    <r>
      <rPr>
        <sz val="10"/>
        <color rgb="FF000000"/>
        <rFont val="Arial"/>
      </rPr>
      <t xml:space="preserve">Déchets solides radioactifs de Haute activité (MAVL) produits par Orano </t>
    </r>
    <r>
      <rPr>
        <i/>
        <sz val="10"/>
        <color rgb="FF000000"/>
        <rFont val="Arial"/>
      </rPr>
      <t>(nombre de colis)</t>
    </r>
  </si>
  <si>
    <t xml:space="preserve">Solid radioactive high-level waste (HLW) removed to ANDRA </t>
  </si>
  <si>
    <r>
      <rPr>
        <sz val="10"/>
        <color rgb="FF000000"/>
        <rFont val="Arial"/>
      </rPr>
      <t xml:space="preserve">Déchets solides radioactifs de Haute activité (HA) produits par Orano </t>
    </r>
    <r>
      <rPr>
        <i/>
        <sz val="10"/>
        <color rgb="FF000000"/>
        <rFont val="Arial"/>
      </rPr>
      <t>(nombre de colis)</t>
    </r>
  </si>
  <si>
    <t>&lt; 7</t>
  </si>
  <si>
    <t>&lt; 6</t>
  </si>
  <si>
    <t xml:space="preserve">I1: Monitoring of the annual volume of VLL waste produced by site and packaged in the form of final packages that are not expected to be evacuated in less than 24 months to the CIRES </t>
  </si>
  <si>
    <t>I1 : Suivi du volume annuel de déchets TFA produits par site et conditionnés sous forme de colis définitifs qui ne seraient pas évacués en moins de 24 mois vers le CIRES</t>
  </si>
  <si>
    <t xml:space="preserve">I2: Monitoring of the volumes of VLL waste produced by site (excluding legacy VLL waste and that waiting for a channel) pending or in the process of being packaged for more than 24 months </t>
  </si>
  <si>
    <t>I2 : Suivi des volumes de déchets TFA produits par site (hors déchets TFA historiques et en attente de filière) en attente ou en cours de conditionnement depuis plus de 24 mois</t>
  </si>
  <si>
    <t>3 189</t>
  </si>
  <si>
    <t>2 384</t>
  </si>
  <si>
    <t>1 907</t>
  </si>
  <si>
    <t>1 945</t>
  </si>
  <si>
    <t>I3: Ratio of volume of legacy VLL waste produced/volume of legacy VLL waste removed</t>
  </si>
  <si>
    <t>I3 : Ratio du volume de déchets TFA historiques produits/volume de déchets TFA historiques évacués</t>
  </si>
  <si>
    <t>1,17</t>
  </si>
  <si>
    <t>1,09</t>
  </si>
  <si>
    <t>Number of new process development projects for radioactive waste recovery</t>
  </si>
  <si>
    <t>Nombre de projets d’ouverture de filière de valorisation des déchets radioactifs</t>
  </si>
  <si>
    <t>3</t>
  </si>
  <si>
    <t xml:space="preserve">Volume of radioactive waste sent to Andra centers (VLLW and LILW-SL)  (in m³) </t>
  </si>
  <si>
    <t xml:space="preserve">dont quantité de déchets radioactifs expédiés vers les centres Andra (TFA et FMA-VC) (en m3) </t>
  </si>
  <si>
    <t xml:space="preserve">Volume of radioactive waste packages in the ILW-LL and HLW categories (in m³) </t>
  </si>
  <si>
    <t xml:space="preserve">dont quantité de colis de déchets radioactifs de catégorie MA-VL et HA (en m3) </t>
  </si>
  <si>
    <t>n.a</t>
  </si>
  <si>
    <t>Volume of radioactive waste produced by the Mining BU outside France</t>
  </si>
  <si>
    <t>dont quantité de déchets radioactifs produits par la BU Mines hors France (en m3)</t>
  </si>
  <si>
    <t>Total amount of radioactive waste</t>
  </si>
  <si>
    <t>Quantité totale de déchets radioactifs produits dans l'année (en m3)</t>
  </si>
  <si>
    <t>Total</t>
  </si>
  <si>
    <t>SOCIAL</t>
  </si>
  <si>
    <t>S1 - OWN WORKFORCE</t>
  </si>
  <si>
    <t>S1 - PERSONNEL DE L'ENTREPRISE</t>
  </si>
  <si>
    <t>Occupational health, safety, and radioprotection [S1]</t>
  </si>
  <si>
    <t>Santé, sécurité au travail, radioprotection [S1]</t>
  </si>
  <si>
    <t>OCCUPATIONAL SAFETY</t>
  </si>
  <si>
    <t>SECURITE AU TRAVAIL</t>
  </si>
  <si>
    <t>Number of recordable work-related accidents for own workforce (with lost time, excluding commuting accidents)</t>
  </si>
  <si>
    <t>Nombre d’accidents du travail comptabilisables avec arrêt (hors accidents de trajet)</t>
  </si>
  <si>
    <t>403-9</t>
  </si>
  <si>
    <t>S1-14&gt;88 c</t>
  </si>
  <si>
    <t>Number of recordable work-related accidents for own workforce (without lost time, excluding commuting accidents)</t>
  </si>
  <si>
    <t>Nombre d'accidents du travail sans arrêt (hors accidents de trajet)</t>
  </si>
  <si>
    <t>Rate of recordable work-related accidents for own workforce (accident frequency rate with lost time, excluding commuting accidents)</t>
  </si>
  <si>
    <t>Taux de fréquence des accidents de travail avec arrêt (hors accidents de trajet)</t>
  </si>
  <si>
    <t>&lt; 1</t>
  </si>
  <si>
    <t>Rate of recordable work-related accidents for own workforce (accident frequency rate with and without lost time, excluding commuting accidents)</t>
  </si>
  <si>
    <t>Taux de fréquence des accidents de travail avec et sans arrêt (hors accidents de trajet)</t>
  </si>
  <si>
    <t>6,6</t>
  </si>
  <si>
    <t>Accident severity rate (accidents reported during the year, excluding commuting accidents)</t>
  </si>
  <si>
    <t>Taux de gravité des accidents de travail (accidents du travail déclarés dans l’année hors accidents de trajet)</t>
  </si>
  <si>
    <t>0,05</t>
  </si>
  <si>
    <t>0,06</t>
  </si>
  <si>
    <t>-</t>
  </si>
  <si>
    <t>Number of fatalities in own workforce as result of work-related injuries</t>
  </si>
  <si>
    <t>Nombre d’accidents mortels parmi les collaborateurs Orano</t>
  </si>
  <si>
    <t>S1-14&gt;88 b</t>
  </si>
  <si>
    <t>Number of fatalities as result of work-related injuries of other workers working on undertaking's sites</t>
  </si>
  <si>
    <t>Nombre d’accidents mortels parmi les entreprises extérieures</t>
  </si>
  <si>
    <t xml:space="preserve">nb </t>
  </si>
  <si>
    <t>1</t>
  </si>
  <si>
    <t>Number of days lost to work-related injuries and fatalities from work-related accidents for employees</t>
  </si>
  <si>
    <t>Nombre de jours perdus en raison d’accidents du travail ou de décès dus à des accidents du travail concernant des collaborateurs</t>
  </si>
  <si>
    <t>S1-14&gt;88 e</t>
  </si>
  <si>
    <t>HEALTH</t>
  </si>
  <si>
    <t>SANTE</t>
  </si>
  <si>
    <t>Percentage of people in its own workforce who are covered by health and safety management system based on legal requirements and (or) recognised standards or guidelines</t>
  </si>
  <si>
    <t>Part de membres de son personnel qui sont couverts par son système de gestion de la santé et de la sécurité fondé sur des exigences légales et/ou des normes ou lignes directrices reconnues</t>
  </si>
  <si>
    <t>403-1</t>
  </si>
  <si>
    <t>S1-14&gt;88 a</t>
  </si>
  <si>
    <t>ISO 45001 - OHSAS 18001 certifications</t>
  </si>
  <si>
    <t>Nombre de sites certifiés  ISO 45001 ou OHSAS 18001</t>
  </si>
  <si>
    <t>Sites</t>
  </si>
  <si>
    <t xml:space="preserve">RADIATION PROTECTION </t>
  </si>
  <si>
    <t>RADIOPROTECTION</t>
  </si>
  <si>
    <r>
      <rPr>
        <sz val="10"/>
        <color rgb="FF000000"/>
        <rFont val="Arial"/>
      </rPr>
      <t xml:space="preserve">Average employee exposure to radiation over 12 consecutive months </t>
    </r>
    <r>
      <rPr>
        <i/>
        <sz val="10"/>
        <color rgb="FF000000"/>
        <rFont val="Arial"/>
      </rPr>
      <t>(mSv)</t>
    </r>
  </si>
  <si>
    <r>
      <rPr>
        <sz val="10"/>
        <color rgb="FF000000"/>
        <rFont val="Arial"/>
      </rPr>
      <t xml:space="preserve">Dose moyenne d’exposition sur 12 mois consécutifs des salariés due aux rayonnements ionisants </t>
    </r>
    <r>
      <rPr>
        <i/>
        <sz val="10"/>
        <color rgb="FF000000"/>
        <rFont val="Arial"/>
      </rPr>
      <t>(mSv)</t>
    </r>
  </si>
  <si>
    <t>mSv</t>
  </si>
  <si>
    <t>403-7</t>
  </si>
  <si>
    <t>0,93</t>
  </si>
  <si>
    <t>0,78</t>
  </si>
  <si>
    <t>0,63</t>
  </si>
  <si>
    <r>
      <rPr>
        <sz val="10"/>
        <color rgb="FF000000"/>
        <rFont val="Arial"/>
      </rPr>
      <t xml:space="preserve">Total individual external doses due to radiation for Orano employees over 12 consecutive months </t>
    </r>
    <r>
      <rPr>
        <i/>
        <sz val="10"/>
        <color rgb="FF000000"/>
        <rFont val="Arial"/>
      </rPr>
      <t>(H.mSv)</t>
    </r>
  </si>
  <si>
    <r>
      <rPr>
        <sz val="10"/>
        <color rgb="FF000000"/>
        <rFont val="Arial"/>
      </rPr>
      <t xml:space="preserve">Somme des doses individuelles externes sur 12 mois consécutifs dues aux rayonnements ionisants pour les salariés d’Orano </t>
    </r>
    <r>
      <rPr>
        <i/>
        <sz val="10"/>
        <color rgb="FF000000"/>
        <rFont val="Arial"/>
      </rPr>
      <t>(H.mSv)</t>
    </r>
  </si>
  <si>
    <t>H.mSv</t>
  </si>
  <si>
    <t>8 300</t>
  </si>
  <si>
    <t>8 523</t>
  </si>
  <si>
    <t>8 868</t>
  </si>
  <si>
    <r>
      <rPr>
        <sz val="10"/>
        <color rgb="FF000000"/>
        <rFont val="Arial"/>
      </rPr>
      <t>8</t>
    </r>
    <r>
      <rPr>
        <b/>
        <sz val="10"/>
        <color rgb="FF000000"/>
        <rFont val="Arial"/>
      </rPr>
      <t> </t>
    </r>
    <r>
      <rPr>
        <sz val="10"/>
        <color rgb="FF000000"/>
        <rFont val="Arial"/>
      </rPr>
      <t>858</t>
    </r>
  </si>
  <si>
    <r>
      <rPr>
        <sz val="10"/>
        <color rgb="FF000000"/>
        <rFont val="Arial"/>
      </rPr>
      <t xml:space="preserve">Total individual internal doses due to radiation for Orano employees over 12 consecutive months </t>
    </r>
    <r>
      <rPr>
        <i/>
        <sz val="10"/>
        <color rgb="FF000000"/>
        <rFont val="Arial"/>
      </rPr>
      <t>(H.mSv)</t>
    </r>
  </si>
  <si>
    <r>
      <rPr>
        <sz val="10"/>
        <color rgb="FF000000"/>
        <rFont val="Arial"/>
      </rPr>
      <t xml:space="preserve">Somme des doses individuelles internes sur 12 mois consécutifs dues aux rayonnements ionisants pour les salariés d’Orano </t>
    </r>
    <r>
      <rPr>
        <i/>
        <sz val="10"/>
        <color rgb="FF000000"/>
        <rFont val="Arial"/>
      </rPr>
      <t>(H.mSv)</t>
    </r>
  </si>
  <si>
    <t>2 934</t>
  </si>
  <si>
    <t>3 595</t>
  </si>
  <si>
    <t>2 753</t>
  </si>
  <si>
    <r>
      <rPr>
        <sz val="10"/>
        <color rgb="FF000000"/>
        <rFont val="Arial"/>
      </rPr>
      <t>1</t>
    </r>
    <r>
      <rPr>
        <b/>
        <sz val="10"/>
        <color rgb="FF000000"/>
        <rFont val="Arial"/>
      </rPr>
      <t> </t>
    </r>
    <r>
      <rPr>
        <sz val="10"/>
        <color rgb="FF000000"/>
        <rFont val="Arial"/>
      </rPr>
      <t>634</t>
    </r>
  </si>
  <si>
    <r>
      <rPr>
        <sz val="10"/>
        <color rgb="FF000000"/>
        <rFont val="Arial"/>
      </rPr>
      <t xml:space="preserve">Average exposure of subcontractors due to radiation over 12 consecutive months </t>
    </r>
    <r>
      <rPr>
        <i/>
        <sz val="10"/>
        <color rgb="FF000000"/>
        <rFont val="Arial"/>
      </rPr>
      <t>(mSv)</t>
    </r>
  </si>
  <si>
    <r>
      <rPr>
        <sz val="10"/>
        <color rgb="FF000000"/>
        <rFont val="Arial"/>
      </rPr>
      <t xml:space="preserve">Dose moyenne d’exposition sur 12 mois consécutifs des sous‑traitants due aux rayonnements ionisants </t>
    </r>
    <r>
      <rPr>
        <i/>
        <sz val="10"/>
        <color rgb="FF000000"/>
        <rFont val="Arial"/>
      </rPr>
      <t>(mSv)</t>
    </r>
  </si>
  <si>
    <t>0,69</t>
  </si>
  <si>
    <t>Orano employees over 14 mSv (internal Orano threshold)</t>
  </si>
  <si>
    <t>Salariés d’Orano au-dessus de 14 mSv (seuil interne Orano)</t>
  </si>
  <si>
    <t>Subcontractors over 14 mSv (internal Orano threshold)</t>
  </si>
  <si>
    <t>Sous-traitants au-dessus de 14 mSv (seuil interne Orano)</t>
  </si>
  <si>
    <r>
      <rPr>
        <sz val="10"/>
        <color rgb="FF000000"/>
        <rFont val="Arial"/>
      </rPr>
      <t>Maximum dose for Orano employees</t>
    </r>
    <r>
      <rPr>
        <i/>
        <sz val="10"/>
        <color rgb="FF000000"/>
        <rFont val="Arial"/>
      </rPr>
      <t xml:space="preserve"> (mSv)</t>
    </r>
  </si>
  <si>
    <r>
      <rPr>
        <sz val="10"/>
        <color rgb="FF000000"/>
        <rFont val="Arial"/>
      </rPr>
      <t>Dose maximale des salariés Orano</t>
    </r>
    <r>
      <rPr>
        <i/>
        <sz val="10"/>
        <color rgb="FF000000"/>
        <rFont val="Arial"/>
      </rPr>
      <t xml:space="preserve"> (mSv)</t>
    </r>
  </si>
  <si>
    <t>Employees [S1]</t>
  </si>
  <si>
    <t>Effectifs [S1]</t>
  </si>
  <si>
    <t>BREAKDOWN OF WORKFORCE BY TYPE OF CONTRACT</t>
  </si>
  <si>
    <t>REPARTITION DES EFFECTIFS PAR TYPE DE CONTRAT</t>
  </si>
  <si>
    <t>Active permanent contracts</t>
  </si>
  <si>
    <t>CDI actifs</t>
  </si>
  <si>
    <t>102-8</t>
  </si>
  <si>
    <t>S1-6&gt;50 b + 51</t>
  </si>
  <si>
    <t>16 344</t>
  </si>
  <si>
    <t>16 752</t>
  </si>
  <si>
    <t>16 878</t>
  </si>
  <si>
    <t>17 487</t>
  </si>
  <si>
    <t>Fixed-term contracts</t>
  </si>
  <si>
    <t>CDD</t>
  </si>
  <si>
    <t>Work-study students</t>
  </si>
  <si>
    <t>Alternants</t>
  </si>
  <si>
    <r>
      <rPr>
        <sz val="10"/>
        <color rgb="FF000000"/>
        <rFont val="Arial"/>
      </rPr>
      <t>Non-active permanent contracts (early retirees, parental leave, disabled people</t>
    </r>
    <r>
      <rPr>
        <i/>
        <sz val="10"/>
        <color rgb="FF000000"/>
        <rFont val="Roboto-Light"/>
      </rPr>
      <t xml:space="preserve">, </t>
    </r>
    <r>
      <rPr>
        <sz val="10"/>
        <color rgb="FF000000"/>
        <rFont val="Arial"/>
      </rPr>
      <t>etc.)</t>
    </r>
  </si>
  <si>
    <r>
      <rPr>
        <sz val="10"/>
        <color rgb="FF000000"/>
        <rFont val="Arial"/>
      </rPr>
      <t>CDI non actifs (préretraités, congés parentaux, invalides, etc.)</t>
    </r>
  </si>
  <si>
    <t>1 522</t>
  </si>
  <si>
    <t>1 610</t>
  </si>
  <si>
    <t>1 587</t>
  </si>
  <si>
    <t>1 439</t>
  </si>
  <si>
    <t xml:space="preserve">ESRS 2&gt;SBM-1&gt;40 a iii  </t>
  </si>
  <si>
    <t>18 630</t>
  </si>
  <si>
    <t>19 116</t>
  </si>
  <si>
    <t>19 683</t>
  </si>
  <si>
    <t>19 776</t>
  </si>
  <si>
    <t>20 338</t>
  </si>
  <si>
    <t>Salariés permanents</t>
  </si>
  <si>
    <r>
      <rPr>
        <sz val="10"/>
        <color rgb="FF000000"/>
        <rFont val="Arial"/>
      </rPr>
      <t>Non-active permanent contracts (early retirees, parental leave, disabled people</t>
    </r>
    <r>
      <rPr>
        <i/>
        <sz val="10"/>
        <color rgb="FF000000"/>
        <rFont val="Roboto-Light"/>
      </rPr>
      <t xml:space="preserve">, </t>
    </r>
    <r>
      <rPr>
        <sz val="10"/>
        <color rgb="FF000000"/>
        <rFont val="Arial"/>
      </rPr>
      <t>etc.)</t>
    </r>
  </si>
  <si>
    <t>Salariés permanents inactifs</t>
  </si>
  <si>
    <t>Salairés temporaires</t>
  </si>
  <si>
    <t>Salariés à nombre d'heures non garanties</t>
  </si>
  <si>
    <t>Total des salariés</t>
  </si>
  <si>
    <t>Number of full-time employees by head count or full time equivalent</t>
  </si>
  <si>
    <t>dont Salariés (permanents actifs ou temporaires) à temps plein</t>
  </si>
  <si>
    <t>18 145</t>
  </si>
  <si>
    <t>Number of part-time employees by head count or full time equivalent</t>
  </si>
  <si>
    <t>dont Salariés à temps partiel</t>
  </si>
  <si>
    <t xml:space="preserve">L’entreprise peut indiquer en termes d’effectif ou en équivalents temps plein (ETP):
a) le nombre de ses salariés à temps plein, ventilé par sexe et par région;
</t>
  </si>
  <si>
    <t>S1-6&gt;52 a</t>
  </si>
  <si>
    <t>b) le nombre de ses salariés à temps partiel, ventilé par sexe et par région.</t>
  </si>
  <si>
    <t>S1-6&gt;52 b</t>
  </si>
  <si>
    <t xml:space="preserve">BREAKDOWN OF WORKFORCE BY ACTIVITY </t>
  </si>
  <si>
    <t>REPARTITION DES EFFECTIFS PAR ACTIVITE</t>
  </si>
  <si>
    <t>Mining</t>
  </si>
  <si>
    <t>Mines</t>
  </si>
  <si>
    <t>S1-6&gt;50</t>
  </si>
  <si>
    <t>Front End (Chemistry-Enrichment)</t>
  </si>
  <si>
    <t>Amont (Chimie-Enrichissement)</t>
  </si>
  <si>
    <t>Back End (Recycling, Dismantling and Services, Logistics, Projects)</t>
  </si>
  <si>
    <t>Aval (Recyclage, Démantèlement et Services, Logistique, Projets)</t>
  </si>
  <si>
    <t>Corporate and other operations (incl. Medical)</t>
  </si>
  <si>
    <t>Corporate et autres activités (y/c Médical)</t>
  </si>
  <si>
    <t>BREAKDOWN OF WORKFORCE BY REGION</t>
  </si>
  <si>
    <t>REPARTITION DES EFFECTIFS PAR ZONE GEOGRAPHIQUE</t>
  </si>
  <si>
    <t>France</t>
  </si>
  <si>
    <t>S1-6&gt;52</t>
  </si>
  <si>
    <t>Asia-Pacific</t>
  </si>
  <si>
    <t>Asie-Pacifique</t>
  </si>
  <si>
    <t>Americas</t>
  </si>
  <si>
    <t>Amériques</t>
  </si>
  <si>
    <t>Africa and Middle East</t>
  </si>
  <si>
    <t>Afrique et Moyen-Orient</t>
  </si>
  <si>
    <t>Europe (excluding France)</t>
  </si>
  <si>
    <t>Europe (hors France)</t>
  </si>
  <si>
    <t>BREAKDOWN OF WORKFORCE BY COUNTRY</t>
  </si>
  <si>
    <t>REPARTITION DES EFFECTIFS PAR PAYS</t>
  </si>
  <si>
    <t>Kazakhstan</t>
  </si>
  <si>
    <t>Canada</t>
  </si>
  <si>
    <t>United States</t>
  </si>
  <si>
    <t>États-Unis</t>
  </si>
  <si>
    <t>Germany</t>
  </si>
  <si>
    <t>Allemagne</t>
  </si>
  <si>
    <t>United Kingdom</t>
  </si>
  <si>
    <t>Royaume Uni</t>
  </si>
  <si>
    <t>Mongolia</t>
  </si>
  <si>
    <t>Mongolie</t>
  </si>
  <si>
    <t>Uzbekistan</t>
  </si>
  <si>
    <t>Ouzbékistan</t>
  </si>
  <si>
    <t>Japan</t>
  </si>
  <si>
    <t>Japon</t>
  </si>
  <si>
    <t>Niger</t>
  </si>
  <si>
    <t>Other</t>
  </si>
  <si>
    <t>Autre</t>
  </si>
  <si>
    <t>Total (à préciser quel total)</t>
  </si>
  <si>
    <t xml:space="preserve">BREAKDOWN OF WORKFORCE BY SOCIO-PROFESSIONAL CATEGORY </t>
  </si>
  <si>
    <t>REPARTITION DES EFFECTIFS PAR CATEGORIE SOCIOPROFESSIONNELLE</t>
  </si>
  <si>
    <t>Engineers and management staff</t>
  </si>
  <si>
    <t>Ingénieurs et cadres</t>
  </si>
  <si>
    <t>30,1 </t>
  </si>
  <si>
    <t>30,6 </t>
  </si>
  <si>
    <t>30,8 </t>
  </si>
  <si>
    <t>32,9</t>
  </si>
  <si>
    <t>Technical and administrative personnel</t>
  </si>
  <si>
    <t>Personnel technicien et administratif</t>
  </si>
  <si>
    <t>52,0 </t>
  </si>
  <si>
    <t>51,3</t>
  </si>
  <si>
    <t>50,9</t>
  </si>
  <si>
    <t>50,3</t>
  </si>
  <si>
    <t>Workers</t>
  </si>
  <si>
    <t>Personnel ouvrier</t>
  </si>
  <si>
    <t>17,9 </t>
  </si>
  <si>
    <t>18,1 </t>
  </si>
  <si>
    <t>16,9</t>
  </si>
  <si>
    <t>BREAKDOWN OF WORKFORCE BY GENDER</t>
  </si>
  <si>
    <t>REPARTITION DES SALARIES PAR SEXE</t>
  </si>
  <si>
    <t xml:space="preserve">Women (%) </t>
  </si>
  <si>
    <t>Femmes (%)</t>
  </si>
  <si>
    <t>S1-6&gt;50 a</t>
  </si>
  <si>
    <t xml:space="preserve">Men (%) </t>
  </si>
  <si>
    <t>Hommes (%)</t>
  </si>
  <si>
    <t>0.776</t>
  </si>
  <si>
    <t>Women (number of employees)</t>
  </si>
  <si>
    <t>Femmes (nombre d'employés)</t>
  </si>
  <si>
    <t>nb.</t>
  </si>
  <si>
    <t>Men (number of employees)</t>
  </si>
  <si>
    <t>Hommes (nombre d'employés)</t>
  </si>
  <si>
    <t>Women in management positions</t>
  </si>
  <si>
    <t>Femmes parmi les cadres</t>
  </si>
  <si>
    <t>28,3 </t>
  </si>
  <si>
    <t>28,5 </t>
  </si>
  <si>
    <t>29,3</t>
  </si>
  <si>
    <t>29,8</t>
  </si>
  <si>
    <t>Women in non-management positions</t>
  </si>
  <si>
    <t>Femmes parmi les non-cadres</t>
  </si>
  <si>
    <t>18,9 </t>
  </si>
  <si>
    <t>18,7 </t>
  </si>
  <si>
    <t>18,9</t>
  </si>
  <si>
    <t>70,2</t>
  </si>
  <si>
    <t>BREAKDOWN BY NON-EMPLOYEE TYPE</t>
  </si>
  <si>
    <t>REPARTITION PAR TYPE DE PERSONNEL NON-SALARIES</t>
  </si>
  <si>
    <t>Number of non-employees in own workforce</t>
  </si>
  <si>
    <t>Nombre total de non-salariés assimilés au personnel de l’entreprise</t>
  </si>
  <si>
    <t>S1-7&gt;55 a</t>
  </si>
  <si>
    <t>Number of non-employees in own workforce - self-employed people</t>
  </si>
  <si>
    <t>Nombre total de non-salariés assimilés au personnel de l’entreprise des personnes ayant conclu un contrat de prestation avec l’entreprise («travailleurs indépendants»)</t>
  </si>
  <si>
    <t>Number of non-employees in own workforce - people provided by undertakings primarily engaged in employment activities</t>
  </si>
  <si>
    <t>Nombre total de non-salariés assimilés au personnel de l’entreprise, des personnes mises à sa disposition par des entreprises exerçant principalement des «activités liées à l’emploi»</t>
  </si>
  <si>
    <t>Working conditions and employee well-being [S1]</t>
  </si>
  <si>
    <t>Condition de travail et bien-être des collaborateurs [S1]</t>
  </si>
  <si>
    <t>DECENT WAGE</t>
  </si>
  <si>
    <t>SALAIRE DECENT</t>
  </si>
  <si>
    <t>Percentage of  employees paid below the applicable adequate wage benchmark (%)</t>
  </si>
  <si>
    <t>Part des collaborateurs en dessous du salaire décent (%)</t>
  </si>
  <si>
    <t>S1-10&gt;70</t>
  </si>
  <si>
    <t xml:space="preserve">RATIO BETWEEN THE HIGHEST COMPENSATION AND THE MEDIAN OF ALL OTHER EMPLOYEES </t>
  </si>
  <si>
    <t>RATIO ENTRE LA PLUS HAUTE REMUNERATION ET LA MEDIANE DE L'ENSEMBLE DES AUTRES SALARIES</t>
  </si>
  <si>
    <t>102-38</t>
  </si>
  <si>
    <t>S1-16&gt;97 b</t>
  </si>
  <si>
    <t>Annual total remuneration ratio</t>
  </si>
  <si>
    <t>Ratio de rémunération annuelle totale (moyenne non pondérée)</t>
  </si>
  <si>
    <t>Sans unité</t>
  </si>
  <si>
    <t>9,4</t>
  </si>
  <si>
    <t>9,5</t>
  </si>
  <si>
    <t>9,53</t>
  </si>
  <si>
    <t>13</t>
  </si>
  <si>
    <t>10,6</t>
  </si>
  <si>
    <t>10,35</t>
  </si>
  <si>
    <t>6,3</t>
  </si>
  <si>
    <t>4,2</t>
  </si>
  <si>
    <t>3,39</t>
  </si>
  <si>
    <t>3,9</t>
  </si>
  <si>
    <t>3,3</t>
  </si>
  <si>
    <t>4,1</t>
  </si>
  <si>
    <t>3,94.</t>
  </si>
  <si>
    <t>GENDER PAY GAP</t>
  </si>
  <si>
    <t>ECART DE REMUNERATION</t>
  </si>
  <si>
    <t>Ecart de rémunération entre les hommes et les femmes (%)</t>
  </si>
  <si>
    <t>405-2</t>
  </si>
  <si>
    <t>S1-16&gt;AR100</t>
  </si>
  <si>
    <t xml:space="preserve">RATIO BETWEEN THE AVERAGE COMPENSATION OF WOMEN AND MEN, BY EMPLOYEE CATEGORY </t>
  </si>
  <si>
    <t>RATIO ENTRE LES REMUNERATIONS MOYENNES DES FEMMES ET DES HOMMES, PAR CATEGORIE DE PERSONNELS</t>
  </si>
  <si>
    <t xml:space="preserve">Objectif/Target 2025 </t>
  </si>
  <si>
    <t>France - EM</t>
  </si>
  <si>
    <t>France – IC</t>
  </si>
  <si>
    <t xml:space="preserve">S1-16&gt;97 a </t>
  </si>
  <si>
    <t>0,88</t>
  </si>
  <si>
    <t>0,89</t>
  </si>
  <si>
    <t>France - ATS</t>
  </si>
  <si>
    <t>France – ATAM</t>
  </si>
  <si>
    <t>0,92</t>
  </si>
  <si>
    <t>0,95</t>
  </si>
  <si>
    <t>France - W</t>
  </si>
  <si>
    <t>France – PO</t>
  </si>
  <si>
    <t>0,87</t>
  </si>
  <si>
    <t>0,91</t>
  </si>
  <si>
    <t>Kazakhstan - EM</t>
  </si>
  <si>
    <t>Kazakhstan – IC</t>
  </si>
  <si>
    <t>1,25</t>
  </si>
  <si>
    <t>1,22</t>
  </si>
  <si>
    <t>1,1</t>
  </si>
  <si>
    <t>Kazakhstan - ATS</t>
  </si>
  <si>
    <t>Kazakhstan – ATAM</t>
  </si>
  <si>
    <t>0,97</t>
  </si>
  <si>
    <t>1,01</t>
  </si>
  <si>
    <t>Kazakhstan - W</t>
  </si>
  <si>
    <t>Kazakhstan – PO</t>
  </si>
  <si>
    <t>n.s.</t>
  </si>
  <si>
    <t>Niger - EM</t>
  </si>
  <si>
    <t>Niger – IC</t>
  </si>
  <si>
    <t>Niger - ATS</t>
  </si>
  <si>
    <t>Niger – ATAM</t>
  </si>
  <si>
    <t>Niger - W</t>
  </si>
  <si>
    <t>Niger – PO</t>
  </si>
  <si>
    <t>United States – EM</t>
  </si>
  <si>
    <t>États-Unis – IC</t>
  </si>
  <si>
    <t>0,8</t>
  </si>
  <si>
    <t>0,77</t>
  </si>
  <si>
    <t>0,79</t>
  </si>
  <si>
    <t>United States – ATS</t>
  </si>
  <si>
    <t>États-Unis – ATAM</t>
  </si>
  <si>
    <t>0,74</t>
  </si>
  <si>
    <t>0,6</t>
  </si>
  <si>
    <t>United States – W</t>
  </si>
  <si>
    <t>États-Unis – PO</t>
  </si>
  <si>
    <t>Canada - EM</t>
  </si>
  <si>
    <t>Canada – IC</t>
  </si>
  <si>
    <t>0,75</t>
  </si>
  <si>
    <t>Canada - ATS</t>
  </si>
  <si>
    <t>Canada – ATAM</t>
  </si>
  <si>
    <t>0,71</t>
  </si>
  <si>
    <t>0,73</t>
  </si>
  <si>
    <t>Canada - W</t>
  </si>
  <si>
    <t>Canada – PO</t>
  </si>
  <si>
    <t>0,98</t>
  </si>
  <si>
    <t xml:space="preserve">BUDGET FOR SALARY MEASURES AS % OF TOTAL PAYROLL </t>
  </si>
  <si>
    <t>BUDGET DES MESURES SALARIALES EN % DE LA MASSE SALARIALE</t>
  </si>
  <si>
    <t>402-1</t>
  </si>
  <si>
    <t>S1-16&gt;AR 101 b</t>
  </si>
  <si>
    <t>2,2</t>
  </si>
  <si>
    <t>2,5</t>
  </si>
  <si>
    <t>1,6</t>
  </si>
  <si>
    <t>3,8</t>
  </si>
  <si>
    <t>7,3</t>
  </si>
  <si>
    <t>6</t>
  </si>
  <si>
    <t>6,8</t>
  </si>
  <si>
    <t>15</t>
  </si>
  <si>
    <t>9</t>
  </si>
  <si>
    <t>2</t>
  </si>
  <si>
    <t>3,5</t>
  </si>
  <si>
    <t>5</t>
  </si>
  <si>
    <t>1,7</t>
  </si>
  <si>
    <r>
      <rPr>
        <sz val="10"/>
        <color rgb="FF000000"/>
        <rFont val="Arial"/>
      </rPr>
      <t>Amounts distributed for incentive</t>
    </r>
    <r>
      <rPr>
        <b/>
        <i/>
        <sz val="10"/>
        <color rgb="FF000000"/>
        <rFont val="Arial"/>
      </rPr>
      <t xml:space="preserve"> </t>
    </r>
    <r>
      <rPr>
        <sz val="10"/>
        <color rgb="FF000000"/>
        <rFont val="Arial"/>
      </rPr>
      <t xml:space="preserve">schemes </t>
    </r>
  </si>
  <si>
    <r>
      <rPr>
        <sz val="10"/>
        <color rgb="FF000000"/>
        <rFont val="Arial"/>
      </rPr>
      <t>Sommes distribuées pour l’intéressement</t>
    </r>
    <r>
      <rPr>
        <i/>
        <sz val="10"/>
        <color rgb="FF000000"/>
        <rFont val="Arial"/>
      </rPr>
      <t xml:space="preserve"> </t>
    </r>
  </si>
  <si>
    <r>
      <rPr>
        <sz val="10"/>
        <color rgb="FF000000"/>
        <rFont val="Arial"/>
      </rPr>
      <t>M</t>
    </r>
    <r>
      <rPr>
        <sz val="10"/>
        <color rgb="FF000000"/>
        <rFont val="Calibri"/>
      </rPr>
      <t>€</t>
    </r>
  </si>
  <si>
    <t>14,3</t>
  </si>
  <si>
    <t>16</t>
  </si>
  <si>
    <t>33,2</t>
  </si>
  <si>
    <t>36,3</t>
  </si>
  <si>
    <r>
      <rPr>
        <sz val="10"/>
        <color rgb="FF000000"/>
        <rFont val="Arial"/>
      </rPr>
      <t>Amounts distributed for profit-sharing and return to better fortunes</t>
    </r>
  </si>
  <si>
    <t>Sommes distribuées au titre de la participation et du retour à meilleure fortune</t>
  </si>
  <si>
    <t>40</t>
  </si>
  <si>
    <t>17,2</t>
  </si>
  <si>
    <t>14,8</t>
  </si>
  <si>
    <t>24</t>
  </si>
  <si>
    <t>13,8</t>
  </si>
  <si>
    <t>PARENTAL LEAVE</t>
  </si>
  <si>
    <t>CONGES FAMILIAUX</t>
  </si>
  <si>
    <t>Percentage of employees entitled to take family-related leave</t>
  </si>
  <si>
    <t>Salariés ayant droit à des congés familiaux</t>
  </si>
  <si>
    <t>S1-15&gt;93</t>
  </si>
  <si>
    <t>Percentage of entitled employees that took family-related leave</t>
  </si>
  <si>
    <t>Salariés ainsi concernés ayant pris un tel congé</t>
  </si>
  <si>
    <t>whose women</t>
  </si>
  <si>
    <t>Dont femmes</t>
  </si>
  <si>
    <t>whose men</t>
  </si>
  <si>
    <t>Dont hommes</t>
  </si>
  <si>
    <t>EMPLOYEE DISMISSAL</t>
  </si>
  <si>
    <t>RECRUTEMENT ET ROTATION</t>
  </si>
  <si>
    <t>Number of employee who have left the company</t>
  </si>
  <si>
    <t>Salariés ayant quitté le groupe dans l'année</t>
  </si>
  <si>
    <t>S1-16&gt;50 c</t>
  </si>
  <si>
    <t>Percentage of employee turnover (%)</t>
  </si>
  <si>
    <t>Taux de rotation (%)</t>
  </si>
  <si>
    <t>Recrutements CDI</t>
  </si>
  <si>
    <t>401-1</t>
  </si>
  <si>
    <t>of which engineers and management personnel</t>
  </si>
  <si>
    <t>dont Ingénieurs et cadres</t>
  </si>
  <si>
    <r>
      <rPr>
        <sz val="10"/>
        <color rgb="FF000000"/>
        <rFont val="Arial"/>
      </rPr>
      <t>Turnover (departures including retirements/initial workforce)</t>
    </r>
  </si>
  <si>
    <r>
      <rPr>
        <sz val="10"/>
        <color rgb="FF000000"/>
        <rFont val="Arial"/>
      </rPr>
      <t>Taux d’attrition (</t>
    </r>
    <r>
      <rPr>
        <i/>
        <sz val="10"/>
        <color rgb="FF000000"/>
        <rFont val="Arial"/>
      </rPr>
      <t>turnover</t>
    </r>
    <r>
      <rPr>
        <sz val="10"/>
        <color rgb="FF000000"/>
        <rFont val="Arial"/>
      </rPr>
      <t>) (</t>
    </r>
    <r>
      <rPr>
        <i/>
        <sz val="10"/>
        <color rgb="FF000000"/>
        <rFont val="Arial"/>
      </rPr>
      <t>départs y/c retraites/effectif initial</t>
    </r>
    <r>
      <rPr>
        <sz val="10"/>
        <color rgb="FF000000"/>
        <rFont val="Arial"/>
      </rPr>
      <t>)</t>
    </r>
  </si>
  <si>
    <t>S1-6&gt;50 c</t>
  </si>
  <si>
    <t>7,8</t>
  </si>
  <si>
    <t>6,5</t>
  </si>
  <si>
    <t>of which individual dismissals</t>
  </si>
  <si>
    <t>dont licenciements individuels</t>
  </si>
  <si>
    <t>75</t>
  </si>
  <si>
    <t>RECRUITING AND TURNOVER FRANCE</t>
  </si>
  <si>
    <t>RECRUTEMENTS ET TURNOVER FRANCE</t>
  </si>
  <si>
    <t xml:space="preserve">Permanent contract recruits </t>
  </si>
  <si>
    <t>1 082</t>
  </si>
  <si>
    <t>1 175</t>
  </si>
  <si>
    <t>1 455</t>
  </si>
  <si>
    <t xml:space="preserve">of which, engineers and management staff </t>
  </si>
  <si>
    <t>32 %</t>
  </si>
  <si>
    <t>28 %</t>
  </si>
  <si>
    <t>34 %</t>
  </si>
  <si>
    <t>41 %</t>
  </si>
  <si>
    <r>
      <rPr>
        <sz val="10"/>
        <color rgb="FF000000"/>
        <rFont val="Arial"/>
      </rPr>
      <t>Turnover</t>
    </r>
    <r>
      <rPr>
        <sz val="10"/>
        <color rgb="FF000000"/>
        <rFont val="Roboto-Light"/>
      </rPr>
      <t xml:space="preserve"> </t>
    </r>
  </si>
  <si>
    <t>Taux d’attrition</t>
  </si>
  <si>
    <t>6 %</t>
  </si>
  <si>
    <t>5,5 %</t>
  </si>
  <si>
    <t>6,3 %</t>
  </si>
  <si>
    <t>7,6 %</t>
  </si>
  <si>
    <t>6,2 %</t>
  </si>
  <si>
    <t xml:space="preserve">of which individual dismissals </t>
  </si>
  <si>
    <t>54</t>
  </si>
  <si>
    <t xml:space="preserve">Job turnover rate (average number of new hires and new hires/initial workforce ) </t>
  </si>
  <si>
    <t>Taux de rotation dans l’emploi (moyenne des entrées et des sorties/effectif initial)</t>
  </si>
  <si>
    <t>8,3 %</t>
  </si>
  <si>
    <t>8,5 %</t>
  </si>
  <si>
    <t>9,5 %</t>
  </si>
  <si>
    <t>9,6 %</t>
  </si>
  <si>
    <t>Number of work-study trainees in the France workforce (% of active permanent contracts)</t>
  </si>
  <si>
    <r>
      <rPr>
        <sz val="10"/>
        <color rgb="FF000000"/>
        <rFont val="Arial"/>
      </rPr>
      <t>Alternants dans l’effectif France (% des CDI actifs)</t>
    </r>
  </si>
  <si>
    <t>5,8 %</t>
  </si>
  <si>
    <t>6,1 %</t>
  </si>
  <si>
    <t>6,4 %</t>
  </si>
  <si>
    <t>Skills and career development [S1]</t>
  </si>
  <si>
    <t>Développement des compétences et des carrières [S1]</t>
  </si>
  <si>
    <t>EMPLOYEE TRAINING</t>
  </si>
  <si>
    <t>FORMATION</t>
  </si>
  <si>
    <r>
      <rPr>
        <sz val="10"/>
        <color rgb="FF000000"/>
        <rFont val="Arial"/>
      </rPr>
      <t>Average number of hours of training per employee</t>
    </r>
    <r>
      <rPr>
        <i/>
        <sz val="10"/>
        <color rgb="FF000000"/>
        <rFont val="Roboto-Light"/>
      </rPr>
      <t xml:space="preserve"> </t>
    </r>
    <r>
      <rPr>
        <sz val="10"/>
        <color rgb="FF000000"/>
        <rFont val="Arial"/>
      </rPr>
      <t>(France</t>
    </r>
    <r>
      <rPr>
        <sz val="10"/>
        <color rgb="FF000000"/>
        <rFont val="Roboto-Light"/>
      </rPr>
      <t xml:space="preserve">) </t>
    </r>
  </si>
  <si>
    <t>Heures moyennes de formation par salarié (France)</t>
  </si>
  <si>
    <t>h/salarié
h/employee</t>
  </si>
  <si>
    <t>404-2</t>
  </si>
  <si>
    <t>S1-13&gt;83 b</t>
  </si>
  <si>
    <t xml:space="preserve">Average number of hours of training per employee (Worldwide) </t>
  </si>
  <si>
    <t>Heures moyennes de formation par salarié (Monde)</t>
  </si>
  <si>
    <r>
      <rPr>
        <sz val="10"/>
        <color rgb="FF000000"/>
        <rFont val="Arial"/>
      </rPr>
      <t xml:space="preserve">Average number of hours of training per </t>
    </r>
    <r>
      <rPr>
        <sz val="10"/>
        <color rgb="FF000000"/>
        <rFont val="Arial"/>
      </rPr>
      <t>women</t>
    </r>
    <r>
      <rPr>
        <i/>
        <sz val="10"/>
        <color rgb="FF000000"/>
        <rFont val="Roboto-Light"/>
      </rPr>
      <t xml:space="preserve"> </t>
    </r>
    <r>
      <rPr>
        <sz val="10"/>
        <color rgb="FF000000"/>
        <rFont val="Arial"/>
      </rPr>
      <t>(</t>
    </r>
    <r>
      <rPr>
        <sz val="10"/>
        <color rgb="FF000000"/>
        <rFont val="Arial"/>
      </rPr>
      <t>Worldwide</t>
    </r>
    <r>
      <rPr>
        <sz val="10"/>
        <color rgb="FF000000"/>
        <rFont val="Roboto-Light"/>
      </rPr>
      <t xml:space="preserve">) </t>
    </r>
  </si>
  <si>
    <r>
      <rPr>
        <sz val="10"/>
        <color rgb="FF000000"/>
        <rFont val="Arial"/>
      </rPr>
      <t>Heures moyennes d'heure de formation (femmes)</t>
    </r>
  </si>
  <si>
    <t>Heures moyennes d'heure de formation (hommes)</t>
  </si>
  <si>
    <t xml:space="preserve">RATE OF ACCESS TO TRAINING </t>
  </si>
  <si>
    <t>TAUX D'ACCES A LA FORMATION</t>
  </si>
  <si>
    <t>Access to training (%)</t>
  </si>
  <si>
    <t>Taux d'accès à la formation (%)</t>
  </si>
  <si>
    <t>85 %</t>
  </si>
  <si>
    <t>95 %</t>
  </si>
  <si>
    <t>94 %</t>
  </si>
  <si>
    <t>58 %</t>
  </si>
  <si>
    <t>47 %</t>
  </si>
  <si>
    <t>64 %</t>
  </si>
  <si>
    <t>53 %</t>
  </si>
  <si>
    <t>60 %</t>
  </si>
  <si>
    <t>76 %</t>
  </si>
  <si>
    <t>Etats-Unis</t>
  </si>
  <si>
    <t>30 %</t>
  </si>
  <si>
    <t>35 %</t>
  </si>
  <si>
    <t>38 %</t>
  </si>
  <si>
    <t>83 %</t>
  </si>
  <si>
    <t>88 %</t>
  </si>
  <si>
    <t>92 %</t>
  </si>
  <si>
    <t>PERFORMANCE REVIEW</t>
  </si>
  <si>
    <t>DEVELOPPEMENT</t>
  </si>
  <si>
    <t>Percentage of employees that participated in regular performance and career development reviews by employee category [table]</t>
  </si>
  <si>
    <t>Pourcentage d’employés ayant participé à des évaluations de la performance et de développement par catégorie d’employé</t>
  </si>
  <si>
    <t>S1-13&gt;84</t>
  </si>
  <si>
    <t>Percentage of non-employees that participated in regular performance and career development reviews</t>
  </si>
  <si>
    <t>Pourcentage des non-employés ayant participé à des évaluationd de la performance et de développement par catégorie d’employé</t>
  </si>
  <si>
    <t>S1-13&gt;85</t>
  </si>
  <si>
    <t>Disclose the number of performance reviews per employee</t>
  </si>
  <si>
    <t>S1-13&gt;AR77a</t>
  </si>
  <si>
    <t>Disclose the proportion of performance reviews per employee</t>
  </si>
  <si>
    <t>Disclose the number of performance reviews in proportion to the agreed number of reviews by the management</t>
  </si>
  <si>
    <t>S1-13&gt;AR77b</t>
  </si>
  <si>
    <t>Average number of employees that participated in regular performance and career development reviews by employee category</t>
  </si>
  <si>
    <t>Social dialogue [S1]</t>
  </si>
  <si>
    <t>Dialogue social [S1]</t>
  </si>
  <si>
    <t>Employee Net promoter score</t>
  </si>
  <si>
    <t>Taux d’engagement des collaborateurs</t>
  </si>
  <si>
    <t>Pas de campagne</t>
  </si>
  <si>
    <t xml:space="preserve">Pas de campagne </t>
  </si>
  <si>
    <t xml:space="preserve">PERCENTAGE OF EMPLOYEES COVERED BY A COLLECTIVE AGREEMENT </t>
  </si>
  <si>
    <t>PART DES SALARIES COUVERTS PAR UN ACCORD COLLECTIF</t>
  </si>
  <si>
    <t>102-41</t>
  </si>
  <si>
    <t>S1-8&gt;60 b</t>
  </si>
  <si>
    <t>100 %</t>
  </si>
  <si>
    <t>Number of agreements signed during the year (France)</t>
  </si>
  <si>
    <t>Nombre d’accords signés dans l’année (France)</t>
  </si>
  <si>
    <t>S1-8&gt;60 c</t>
  </si>
  <si>
    <t>67 %</t>
  </si>
  <si>
    <t>68 %</t>
  </si>
  <si>
    <t>66 %</t>
  </si>
  <si>
    <t>Percentage of employees in country country with significant employment (in the EEA) covered by workers' representatives</t>
  </si>
  <si>
    <t>Pourcentage global de ses salariés qui est représenté par des représentants des travailleurs, déclaré au niveau national pour chaque pays de l’EEE dans lequel elle compte un nombre</t>
  </si>
  <si>
    <t>S1-8&gt;63 a</t>
  </si>
  <si>
    <t>Diversity and inclusion [S1]</t>
  </si>
  <si>
    <t>Diversité et inclusion [S1]</t>
  </si>
  <si>
    <t>MIXITE</t>
  </si>
  <si>
    <t>Share of women at top management level (management committees)</t>
  </si>
  <si>
    <t>Taux de féminisation des comités de direction (%)</t>
  </si>
  <si>
    <t>405-1</t>
  </si>
  <si>
    <t>S1-9&gt;66 a</t>
  </si>
  <si>
    <t>Number of women at top management level</t>
  </si>
  <si>
    <t xml:space="preserve">Nombre de femmes dans les comités de direction </t>
  </si>
  <si>
    <t>Share of men at top management level (management committees)</t>
  </si>
  <si>
    <t>Pourcentage d'hommes au niveau des comités de direction (%)</t>
  </si>
  <si>
    <t>68,96 %</t>
  </si>
  <si>
    <t>Number of men at top management level</t>
  </si>
  <si>
    <t>Nombre d'hommes dans les comités de direction</t>
  </si>
  <si>
    <t>Recruitment of women on permanent contracts</t>
  </si>
  <si>
    <t>Recrutements de femmes en CDI (%)</t>
  </si>
  <si>
    <t>Employees involved in mentoring actions</t>
  </si>
  <si>
    <t>Collaborateurs impliqués dans des actions de mentorat / tutorat</t>
  </si>
  <si>
    <r>
      <rPr>
        <sz val="10"/>
        <color rgb="FF000000"/>
        <rFont val="Arial"/>
      </rPr>
      <t>Gender Equality Index (group estimate</t>
    </r>
    <r>
      <rPr>
        <vertAlign val="superscript"/>
        <sz val="10"/>
        <color rgb="FF000000"/>
        <rFont val="Roboto-Light"/>
      </rPr>
      <t xml:space="preserve"> (4)</t>
    </r>
    <r>
      <rPr>
        <sz val="10"/>
        <color rgb="FF000000"/>
        <rFont val="Roboto-Light"/>
      </rPr>
      <t>) (France)</t>
    </r>
  </si>
  <si>
    <r>
      <rPr>
        <sz val="10"/>
        <color rgb="FF000000"/>
        <rFont val="Arial"/>
      </rPr>
      <t>Index Égalité professionnelle (estimation groupe) (France)</t>
    </r>
    <r>
      <rPr>
        <sz val="10"/>
        <color rgb="FF000000"/>
        <rFont val="Calibri"/>
      </rPr>
      <t> </t>
    </r>
  </si>
  <si>
    <t>84/100</t>
  </si>
  <si>
    <t>89/100</t>
  </si>
  <si>
    <t>&gt; 84/100</t>
  </si>
  <si>
    <t>&gt; 80/100</t>
  </si>
  <si>
    <t>n.d</t>
  </si>
  <si>
    <t>Number of proven ethical incidents related to discrimination</t>
  </si>
  <si>
    <t>Nombre total d’incidents avérés ou partiellement avérés de discrimination, y compris le harcèlement</t>
  </si>
  <si>
    <t>406-1</t>
  </si>
  <si>
    <t xml:space="preserve">S1-17&gt;103 a </t>
  </si>
  <si>
    <t>BREAKDOWN OF WORKFORCE BY AGE GROUP</t>
  </si>
  <si>
    <t>REPARTITION DES SALARIES PAR TRANCHE D'AGE</t>
  </si>
  <si>
    <t>Less than 30 years old</t>
  </si>
  <si>
    <t>Inférieur à 30 ans</t>
  </si>
  <si>
    <t>S1-9&gt;66 b</t>
  </si>
  <si>
    <t>30 to 50 years old</t>
  </si>
  <si>
    <t>Entre 30 et 50 ans</t>
  </si>
  <si>
    <t>More than 50 years old</t>
  </si>
  <si>
    <t>Plus de 50 ans</t>
  </si>
  <si>
    <t>HUMAN RIGHTS</t>
  </si>
  <si>
    <t>DROITS HUMAINS</t>
  </si>
  <si>
    <r>
      <rPr>
        <sz val="10"/>
        <color rgb="FF000000"/>
        <rFont val="Arial"/>
      </rPr>
      <t>Ethics incidents reported</t>
    </r>
    <r>
      <rPr>
        <i/>
        <sz val="10"/>
        <color rgb="FF000000"/>
        <rFont val="Roboto-Light"/>
      </rPr>
      <t xml:space="preserve"> via</t>
    </r>
    <r>
      <rPr>
        <sz val="10"/>
        <color rgb="FF000000"/>
        <rFont val="Roboto-Light"/>
      </rPr>
      <t xml:space="preserve">  </t>
    </r>
    <r>
      <rPr>
        <sz val="10"/>
        <color rgb="FF000000"/>
        <rFont val="Arial"/>
      </rPr>
      <t>the ethics report process</t>
    </r>
  </si>
  <si>
    <r>
      <rPr>
        <sz val="10"/>
        <color rgb="FF000000"/>
        <rFont val="Arial"/>
      </rPr>
      <t xml:space="preserve">Incidents éthiques remontés </t>
    </r>
    <r>
      <rPr>
        <sz val="10"/>
        <color rgb="FF000000"/>
        <rFont val="Arial"/>
      </rPr>
      <t xml:space="preserve">par les </t>
    </r>
    <r>
      <rPr>
        <sz val="10"/>
        <color rgb="FF000000"/>
        <rFont val="Arial"/>
      </rPr>
      <t>s</t>
    </r>
    <r>
      <rPr>
        <sz val="10"/>
        <color rgb="FF000000"/>
        <rFont val="Arial"/>
      </rPr>
      <t xml:space="preserve">alariés </t>
    </r>
    <r>
      <rPr>
        <i/>
        <sz val="10"/>
        <color rgb="FF000000"/>
        <rFont val="Arial"/>
      </rPr>
      <t xml:space="preserve">via </t>
    </r>
    <r>
      <rPr>
        <sz val="10"/>
        <color rgb="FF000000"/>
        <rFont val="Arial"/>
      </rPr>
      <t xml:space="preserve"> le processus de rapport éthique</t>
    </r>
  </si>
  <si>
    <t>205-3</t>
  </si>
  <si>
    <t>S1-17&gt;103 b</t>
  </si>
  <si>
    <r>
      <rPr>
        <sz val="10"/>
        <color rgb="FF000000"/>
        <rFont val="Arial"/>
      </rPr>
      <t>Points of vigilance reported</t>
    </r>
    <r>
      <rPr>
        <i/>
        <sz val="10"/>
        <color rgb="FF000000"/>
        <rFont val="Roboto-Light"/>
      </rPr>
      <t xml:space="preserve"> via</t>
    </r>
    <r>
      <rPr>
        <sz val="10"/>
        <color rgb="FF000000"/>
        <rFont val="Roboto-Light"/>
      </rPr>
      <t xml:space="preserve">  </t>
    </r>
    <r>
      <rPr>
        <sz val="10"/>
        <color rgb="FF000000"/>
        <rFont val="Arial"/>
      </rPr>
      <t>the ethics report process</t>
    </r>
  </si>
  <si>
    <r>
      <rPr>
        <sz val="10"/>
        <color rgb="FF000000"/>
        <rFont val="Arial"/>
      </rPr>
      <t xml:space="preserve">Points de vigilance </t>
    </r>
    <r>
      <rPr>
        <sz val="10"/>
        <color rgb="FF000000"/>
        <rFont val="Arial"/>
      </rPr>
      <t>par les salariés</t>
    </r>
    <r>
      <rPr>
        <sz val="10"/>
        <color rgb="FF000000"/>
        <rFont val="Arial"/>
      </rPr>
      <t xml:space="preserve"> </t>
    </r>
    <r>
      <rPr>
        <sz val="10"/>
        <color rgb="FF000000"/>
        <rFont val="Arial"/>
      </rPr>
      <t xml:space="preserve">remontés </t>
    </r>
    <r>
      <rPr>
        <i/>
        <sz val="10"/>
        <color rgb="FF000000"/>
        <rFont val="Arial"/>
      </rPr>
      <t>via</t>
    </r>
    <r>
      <rPr>
        <sz val="10"/>
        <color rgb="FF000000"/>
        <rFont val="Arial"/>
      </rPr>
      <t xml:space="preserve">  le processus de rapport éthique</t>
    </r>
  </si>
  <si>
    <t>Number of confirmed incidents of discrimination</t>
  </si>
  <si>
    <t>S1-17&gt;103 a</t>
  </si>
  <si>
    <t>Number of complaints filed to National Contact Points for OECD Multinational Enterprises</t>
  </si>
  <si>
    <t>Nombre de plaintes déposées par l’intermédiaire de canaux permettant au personnel de l’entreprise de faire part de ses préoccupations (y compris les mécanismes de réclamation) et, le cas échéant, auprès des points de contact nationaux pour les principes directeurs de l’OCDE à l’intention des entreprises multinationales</t>
  </si>
  <si>
    <t>Amount of fines, penalties, and compensation for damages as result of incidents of discrimination, including harassment and complaints filed</t>
  </si>
  <si>
    <t>Montant total des amendes, des pénalités et de l’indemnisation des dommages résultant des incidents et plaintes liées à la discrimination (euro) (France)</t>
  </si>
  <si>
    <t>EUR</t>
  </si>
  <si>
    <t>S1-17&gt;103 c</t>
  </si>
  <si>
    <t>Number of severe human rights issues and incidents connected to own workforce</t>
  </si>
  <si>
    <t>Nombre d’incidents graves en matière de droits de l’homme</t>
  </si>
  <si>
    <t>S1-17&gt;104 a</t>
  </si>
  <si>
    <t>Number of severe human rights issues and incidents connected to own workforce that are cases of non respect of UN Guiding Principles and OECD Guidelines for Multinational Enterprises</t>
  </si>
  <si>
    <t>Nombre de cas de non-respect des principes directeurs des Nations unies relatifs aux entreprises et aux droits de l’homme, de la déclaration de l’OIT relative aux principes et droits fondamentaux au travail ou des principes directeurs de l’OCDE à l’intention des entreprises multinationales</t>
  </si>
  <si>
    <t>Amount of fines, penalties, and compensation for severe human rights issues and incidents connected to own workforce</t>
  </si>
  <si>
    <r>
      <rPr>
        <sz val="10"/>
        <color rgb="FF000000"/>
        <rFont val="Arial"/>
      </rPr>
      <t xml:space="preserve">Montant total des amendes, sanctions et indemnisations des dommages résultant des incidents et plaintes en matière d'atteinte grave aux droits humains </t>
    </r>
    <r>
      <rPr>
        <sz val="10"/>
        <color rgb="FF000000"/>
        <rFont val="Arial"/>
      </rPr>
      <t xml:space="preserve"> </t>
    </r>
    <r>
      <rPr>
        <i/>
        <sz val="8"/>
        <color rgb="FF000000"/>
        <rFont val="Calibri"/>
      </rPr>
      <t>(en euros)</t>
    </r>
  </si>
  <si>
    <t>S1-17&gt;104 b</t>
  </si>
  <si>
    <t>Provide data showing a decrease in the number of incidents identified as a result of effective management of impacts</t>
  </si>
  <si>
    <t>S1-4&gt;AR39</t>
  </si>
  <si>
    <t>Number of severe human rights cases where undertaking played role securing remedy for those affected</t>
  </si>
  <si>
    <t>S1-17&gt;AR 106</t>
  </si>
  <si>
    <t>Disclose the total number of incidents of discrimination with remediation plans being implemented, with results reviewed through routine internal management review processes in the reporting period</t>
  </si>
  <si>
    <t>S1-17&gt;AR103c</t>
  </si>
  <si>
    <t>Disclose the total number of incidents of discrimination no longer subject to action in the reporting period</t>
  </si>
  <si>
    <t>S1-17&gt;AR103d</t>
  </si>
  <si>
    <t>S2 - WORKERS IN VALUE CHAIN</t>
  </si>
  <si>
    <t>S2 - TRAVAILLEURS DE LA CHAINE DE VALEUR</t>
  </si>
  <si>
    <t>S3 - AFFECTED COMMUNITIES</t>
  </si>
  <si>
    <t>S3 - COMMUNAUTE AFFECTEES</t>
  </si>
  <si>
    <t>Safety and security of our activities and products (health and safety of local residents) [S3]</t>
  </si>
  <si>
    <t>Sûreté et sécurité de nos activités et de nos produits (santé et sécurité des riverains) [S3]</t>
  </si>
  <si>
    <t>INES event Level 2 or higher</t>
  </si>
  <si>
    <t>Evénement INES de Niveau 2 ou plus (France)</t>
  </si>
  <si>
    <t>416-1</t>
  </si>
  <si>
    <t>INES event Level 1</t>
  </si>
  <si>
    <t>Evénement INES de Niveau 1 (France)</t>
  </si>
  <si>
    <t>INES event Level 0</t>
  </si>
  <si>
    <t>Evénement INES de Niveau 0 (France)</t>
  </si>
  <si>
    <t>Evénements ASSESS 2 et + (Monde)</t>
  </si>
  <si>
    <t>Evénements ASSESS 1 (Monde)</t>
  </si>
  <si>
    <t>Evénements ASSESS 0 (Monde)</t>
  </si>
  <si>
    <r>
      <rPr>
        <sz val="10"/>
        <color rgb="FF000000"/>
        <rFont val="Arial"/>
      </rPr>
      <t>Event Prevention Rate (</t>
    </r>
    <r>
      <rPr>
        <i/>
        <sz val="10"/>
        <color rgb="FF000000"/>
        <rFont val="Roboto-Light"/>
      </rPr>
      <t>EPR</t>
    </r>
    <r>
      <rPr>
        <sz val="10"/>
        <color rgb="FF000000"/>
        <rFont val="Roboto-Light"/>
      </rPr>
      <t>)</t>
    </r>
  </si>
  <si>
    <r>
      <rPr>
        <sz val="10"/>
        <color rgb="FF000000"/>
        <rFont val="Arial"/>
      </rPr>
      <t>Taux de prévention des événements (</t>
    </r>
    <r>
      <rPr>
        <i/>
        <sz val="10"/>
        <color rgb="FF000000"/>
        <rFont val="Arial"/>
      </rPr>
      <t>TPE</t>
    </r>
    <r>
      <rPr>
        <sz val="10"/>
        <color rgb="FF000000"/>
        <rFont val="Arial"/>
      </rPr>
      <t>)</t>
    </r>
  </si>
  <si>
    <t>0,02</t>
  </si>
  <si>
    <t>&lt; 0,1</t>
  </si>
  <si>
    <r>
      <rPr>
        <sz val="10"/>
        <color rgb="FF000000"/>
        <rFont val="Arial"/>
      </rPr>
      <t xml:space="preserve">Event Prevention Rate - Industrial Risks </t>
    </r>
    <r>
      <rPr>
        <i/>
        <sz val="10"/>
        <color rgb="FF000000"/>
        <rFont val="Roboto-Light"/>
      </rPr>
      <t>(EPR</t>
    </r>
    <r>
      <rPr>
        <sz val="10"/>
        <color rgb="FF000000"/>
        <rFont val="Roboto-Light"/>
      </rPr>
      <t xml:space="preserve"> - IR)</t>
    </r>
  </si>
  <si>
    <r>
      <rPr>
        <sz val="10"/>
        <color rgb="FF000000"/>
        <rFont val="Arial"/>
      </rPr>
      <t>Taux de prévention des événements risques industriels (</t>
    </r>
    <r>
      <rPr>
        <i/>
        <sz val="10"/>
        <color rgb="FF000000"/>
        <rFont val="Arial"/>
      </rPr>
      <t>TPE – RI</t>
    </r>
    <r>
      <rPr>
        <sz val="10"/>
        <color rgb="FF000000"/>
        <rFont val="Arial"/>
      </rPr>
      <t>)</t>
    </r>
  </si>
  <si>
    <t>0,18</t>
  </si>
  <si>
    <t>0,11</t>
  </si>
  <si>
    <t>0,01</t>
  </si>
  <si>
    <t>Safety Prevention Rate (SPR)</t>
  </si>
  <si>
    <t>Taux de prévention des évènements sûreté et radioprotection (TPS)</t>
  </si>
  <si>
    <t>Industrial Risks Prevention Rate (IRPR)</t>
  </si>
  <si>
    <t xml:space="preserve">Taux de prévention des évènements sécurité industrielle et environnement (TPRI) </t>
  </si>
  <si>
    <t>Internal inspections carried out by the General Inspectorate</t>
  </si>
  <si>
    <t>Inspections internes réalisées par l’Inspection Générale</t>
  </si>
  <si>
    <t>Number of ISO 9001 certified sites</t>
  </si>
  <si>
    <t>Nombre de sites certifiés ISO 9001</t>
  </si>
  <si>
    <t>Economic development of territories [S3]</t>
  </si>
  <si>
    <t>Développement économique des territoires [S3]</t>
  </si>
  <si>
    <r>
      <rPr>
        <sz val="10"/>
        <color rgb="FF000000"/>
        <rFont val="Arial"/>
      </rPr>
      <t>Contracts including sustainable development</t>
    </r>
    <r>
      <rPr>
        <vertAlign val="superscript"/>
        <sz val="10"/>
        <color rgb="FF000000"/>
        <rFont val="Arial"/>
      </rPr>
      <t xml:space="preserve"> </t>
    </r>
    <r>
      <rPr>
        <sz val="10"/>
        <color rgb="FF000000"/>
        <rFont val="Arial"/>
      </rPr>
      <t>commitments</t>
    </r>
  </si>
  <si>
    <r>
      <rPr>
        <sz val="10"/>
        <color rgb="FF000000"/>
        <rFont val="Arial"/>
      </rPr>
      <t>Contrats intégrant des engagements de développement durable</t>
    </r>
    <r>
      <rPr>
        <vertAlign val="superscript"/>
        <sz val="10"/>
        <color rgb="FF000000"/>
        <rFont val="Arial"/>
      </rPr>
      <t> </t>
    </r>
  </si>
  <si>
    <t>308-1                     414-1</t>
  </si>
  <si>
    <t>Share of non-group purchases by French entities from suppliers located in France</t>
  </si>
  <si>
    <t>Part des achats hors groupe des entités françaises réalisés auprès de fournisseurs implantés en France</t>
  </si>
  <si>
    <t>204-1</t>
  </si>
  <si>
    <t>Share of non-group purchases by French entities from suppliers located in Europe</t>
  </si>
  <si>
    <t>Part des achats hors groupe des entités françaises réalisés auprès de fournisseurs implantés en Europe</t>
  </si>
  <si>
    <t>Share of non-group purchases by foreign entities made in the host country</t>
  </si>
  <si>
    <t>Part des achats hors groupe des entités étrangères réalisés dans le pays d’implantation</t>
  </si>
  <si>
    <t>S4 - CONSUMERS AND END-USERS</t>
  </si>
  <si>
    <t>S4 - CONSOMMATEURS ET UTILISATEURS FINAUX</t>
  </si>
  <si>
    <t>Continuity and final cost for the end user [S4]</t>
  </si>
  <si>
    <t>Continuité et coût final pour l’utilisateur final [S4]</t>
  </si>
  <si>
    <t>Efficiency</t>
  </si>
  <si>
    <t>Efficacité</t>
  </si>
  <si>
    <t>Base 2019</t>
  </si>
  <si>
    <t>GOVERNANCE</t>
  </si>
  <si>
    <t>G1 - BUSINESS CONDUCT</t>
  </si>
  <si>
    <t>G1 - CONDUITE DES AFFAIRES</t>
  </si>
  <si>
    <t>Business ethics and conduct, prevention of fraud, corruption, and influence trafficking [G1]</t>
  </si>
  <si>
    <t>Ethique des affaires et des comportements, prévention de la fraude, de la corruption et du trafic d’influence [G1]</t>
  </si>
  <si>
    <t>SENSIBILISATION ON ETHICS</t>
  </si>
  <si>
    <t>SENSIBILISATION SUR L'ETHIQUE</t>
  </si>
  <si>
    <r>
      <rPr>
        <sz val="10"/>
        <color rgb="FF000000"/>
        <rFont val="Arial"/>
      </rPr>
      <t xml:space="preserve">Percentage of employees in an exposed position who are trained in or made aware of compliance either face‑to-face or remotely </t>
    </r>
    <r>
      <rPr>
        <i/>
        <sz val="10"/>
        <color rgb="FF000000"/>
        <rFont val="Arial"/>
      </rPr>
      <t>(%)</t>
    </r>
  </si>
  <si>
    <r>
      <rPr>
        <sz val="10"/>
        <color rgb="FF000000"/>
        <rFont val="Arial"/>
      </rPr>
      <t xml:space="preserve">Part des salariés d’une fonction exposée formés ou sensibilisés à la conformité en présentiel ou en classe virtuelle </t>
    </r>
    <r>
      <rPr>
        <i/>
        <sz val="10"/>
        <color rgb="FF000000"/>
        <rFont val="Arial"/>
      </rPr>
      <t>(%)</t>
    </r>
  </si>
  <si>
    <t>205-2</t>
  </si>
  <si>
    <t>G1-3&gt;21 b</t>
  </si>
  <si>
    <r>
      <rPr>
        <sz val="10"/>
        <color rgb="FF000000"/>
        <rFont val="Arial"/>
      </rPr>
      <t>Percentage of employees made aware of ethics</t>
    </r>
    <r>
      <rPr>
        <i/>
        <sz val="10"/>
        <color rgb="FF000000"/>
        <rFont val="Arial"/>
      </rPr>
      <t xml:space="preserve"> via</t>
    </r>
    <r>
      <rPr>
        <sz val="10"/>
        <color rgb="FF000000"/>
        <rFont val="Roboto-Light"/>
      </rPr>
      <t xml:space="preserve"> </t>
    </r>
    <r>
      <rPr>
        <i/>
        <sz val="10"/>
        <color rgb="FF000000"/>
        <rFont val="Arial"/>
      </rPr>
      <t>e-</t>
    </r>
    <r>
      <rPr>
        <sz val="10"/>
        <color rgb="FF000000"/>
        <rFont val="Arial"/>
      </rPr>
      <t>learning</t>
    </r>
    <r>
      <rPr>
        <sz val="10"/>
        <color rgb="FF000000"/>
        <rFont val="Arial"/>
      </rPr>
      <t xml:space="preserve"> </t>
    </r>
    <r>
      <rPr>
        <i/>
        <sz val="10"/>
        <color rgb="FF000000"/>
        <rFont val="Arial"/>
      </rPr>
      <t>(%)</t>
    </r>
  </si>
  <si>
    <r>
      <rPr>
        <sz val="10"/>
        <color rgb="FF000000"/>
        <rFont val="Arial"/>
      </rPr>
      <t>Part des salariés sensibilisés à l’éthique</t>
    </r>
    <r>
      <rPr>
        <sz val="10"/>
        <color rgb="FF000000"/>
        <rFont val="Arial"/>
      </rPr>
      <t xml:space="preserve"> </t>
    </r>
    <r>
      <rPr>
        <i/>
        <sz val="10"/>
        <color rgb="FF000000"/>
        <rFont val="Arial"/>
      </rPr>
      <t>via</t>
    </r>
    <r>
      <rPr>
        <sz val="10"/>
        <color rgb="FF000000"/>
        <rFont val="Arial"/>
      </rPr>
      <t xml:space="preserve">  l’e-learning </t>
    </r>
    <r>
      <rPr>
        <i/>
        <sz val="10"/>
        <color rgb="FF000000"/>
        <rFont val="Arial"/>
      </rPr>
      <t>(%)</t>
    </r>
  </si>
  <si>
    <t>G1-1&gt;10</t>
  </si>
  <si>
    <t>66 %</t>
  </si>
  <si>
    <t>VIOLATION AND BRIBARY</t>
  </si>
  <si>
    <t>CORRUPTION ET POT DE VIN</t>
  </si>
  <si>
    <t>Number of convictions for violation of anti-corruption and anti- bribery laws</t>
  </si>
  <si>
    <t>Nombre de condamnations pour infraction à la législation sur la lutte contre la corruption et les actes de corruption</t>
  </si>
  <si>
    <t>G1-4&gt;24 a</t>
  </si>
  <si>
    <t>Amount of fines for violation of anti-corruption and anti- bribery laws (in millions euros)</t>
  </si>
  <si>
    <t>Management of relationships with suppliers [G1]</t>
  </si>
  <si>
    <t>Gestion des relations avec les fournisseurs [G1]</t>
  </si>
  <si>
    <t>PAYMENT TERMS</t>
  </si>
  <si>
    <t>DELAI DE PAIEMENT</t>
  </si>
  <si>
    <t>Average number of days to pay invoice from date when contractual or statutory term of payment starts to be calculated</t>
  </si>
  <si>
    <t>Délai moyen (en nombre de jours) qu’il faut à l’entreprise pour payer une facture à compter de la date à laquelle le délai de paiement contractuel ou statutaire commence à courir - Toutes échéances</t>
  </si>
  <si>
    <t>G1-6&gt;33 a</t>
  </si>
  <si>
    <t>Average number of days to pay invoice from date when contractual or statutory term of payment starts to be calculated - within 30 days</t>
  </si>
  <si>
    <t>Délai moyen (en nombre de jours) qu’il faut à l’entreprise pour payer une facture à compter de la date à laquelle le délai de paiement contractuel ou statutaire commence à courir - Echéance 30 jours</t>
  </si>
  <si>
    <t>Average number of days to pay invoice from date when contractual or statutory term of payment starts to be calculated - within 60 days</t>
  </si>
  <si>
    <t>Délai moyen (en nombre de jours) qu’il faut à l’entreprise pour payer une facture à compter de la date à laquelle le délai de paiement contractuel ou statutaire commence à courir - Echéance 60 jours</t>
  </si>
  <si>
    <t>Percentage of payments aligned with standard payment terms</t>
  </si>
  <si>
    <t>Pourcentage de paiements effectués dans ces délais - Toutes échéances</t>
  </si>
  <si>
    <t>G1-6&gt;33 b</t>
  </si>
  <si>
    <t xml:space="preserve">Percentage of payments aligned with 30 days standard payment terms </t>
  </si>
  <si>
    <t>Pourcentage de paiements effectués dans ces délais - Echéance 30 jours</t>
  </si>
  <si>
    <t>Percentage of payments aligned with 60 days standard payment terms</t>
  </si>
  <si>
    <t>Pourcentage de paiements effectués dans ces délais - Echéance 60 jours</t>
  </si>
  <si>
    <t>Number of outstanding legal proceedings for late payments</t>
  </si>
  <si>
    <t>Nombre de procédures judiciaires en cours concernant des retards de paiement</t>
  </si>
  <si>
    <t>G1-6&gt;33 c</t>
  </si>
  <si>
    <t>Political influence and lobbying activities [G1]</t>
  </si>
  <si>
    <t>Engagement politique et lobbying [G1]</t>
  </si>
  <si>
    <t>MONETARY CONTRIBUTION</t>
  </si>
  <si>
    <t>CONTRIBUTION MONETAIRE</t>
  </si>
  <si>
    <t>Financial political contributions made (in million euros)</t>
  </si>
  <si>
    <t>Valeur monétaire totale des contributions politiques financières apportées directement et indirectement par l’entreprise (en millions d'euros)</t>
  </si>
  <si>
    <t>G1-5&gt;29 b i</t>
  </si>
  <si>
    <t>In-kind political contributions made (in million euros)</t>
  </si>
  <si>
    <t>Valeur monétaire totale des contributions politiques en nature apportées directement et indirectement par l’entreprise (en millions d'euros)</t>
  </si>
  <si>
    <t>MEMBERS OF THE BOARD OF DIRECTORS</t>
  </si>
  <si>
    <t>MEMBRES DU CONSEIL D'ADMINISTRATION</t>
  </si>
  <si>
    <t>Number of directors</t>
  </si>
  <si>
    <t>Nombre d'administrateurs</t>
  </si>
  <si>
    <t>102-22</t>
  </si>
  <si>
    <t>ESRS 2&gt;GOV-1&gt;21 a</t>
  </si>
  <si>
    <t xml:space="preserve">of which independent </t>
  </si>
  <si>
    <t>dont administrateurs indépendants</t>
  </si>
  <si>
    <t>ESRS 2&gt;GOV-1&gt;21 e</t>
  </si>
  <si>
    <t>of which employee representatives</t>
  </si>
  <si>
    <t>dont administrateurs représentant les salariés</t>
  </si>
  <si>
    <t xml:space="preserve">FEMINISATION OF MANAGEMENT AND GOVERNANCE BODIES </t>
  </si>
  <si>
    <t>FEMINISATION DES INSTANCES DE MANAGEMENT ET DE GOUVERNANCE</t>
  </si>
  <si>
    <t>Share of women on the board of directors excluding directors employee representatives</t>
  </si>
  <si>
    <t>Part de femmes dans le conseil d'administration hors administrateurs représentants des salariés</t>
  </si>
  <si>
    <t>ESRS 2&gt;GOV-1&gt;21 d</t>
  </si>
  <si>
    <t>Share of women in the Executive Committee</t>
  </si>
  <si>
    <t>Part de femmes au sein du COMEX</t>
  </si>
  <si>
    <t>Share of women according to RIXAIN french regulation</t>
  </si>
  <si>
    <t>Part des femmes au sens de la loi RIXAIN</t>
  </si>
  <si>
    <r>
      <t>Emissions brutes GES du scope 1 soumis à des quotas carbone (</t>
    </r>
    <r>
      <rPr>
        <i/>
        <sz val="10"/>
        <color rgb="FF000000"/>
        <rFont val="Arial"/>
        <family val="2"/>
      </rPr>
      <t>tCO</t>
    </r>
    <r>
      <rPr>
        <i/>
        <vertAlign val="subscript"/>
        <sz val="10"/>
        <color rgb="FF000000"/>
        <rFont val="Arial"/>
        <family val="2"/>
      </rPr>
      <t>2</t>
    </r>
    <r>
      <rPr>
        <i/>
        <sz val="10"/>
        <color rgb="FF000000"/>
        <rFont val="Arial"/>
        <family val="2"/>
      </rPr>
      <t>e</t>
    </r>
    <r>
      <rPr>
        <sz val="10"/>
        <color rgb="FF000000"/>
        <rFont val="Arial"/>
        <family val="2"/>
      </rPr>
      <t xml:space="preserve">) </t>
    </r>
  </si>
  <si>
    <t>Gross GHG emissions from Scope 1 subject to carbon quotas (tCO₂e)</t>
  </si>
  <si>
    <r>
      <t xml:space="preserve">Direct scope 1 GHG emissions </t>
    </r>
    <r>
      <rPr>
        <b/>
        <i/>
        <sz val="10"/>
        <color rgb="FF000000"/>
        <rFont val="Arial"/>
        <family val="2"/>
      </rPr>
      <t>(tCO2e)</t>
    </r>
  </si>
  <si>
    <r>
      <t>Émission de GES directes scope 1 (</t>
    </r>
    <r>
      <rPr>
        <b/>
        <i/>
        <sz val="10"/>
        <color rgb="FF000000"/>
        <rFont val="Arial"/>
        <family val="2"/>
      </rPr>
      <t>tCO</t>
    </r>
    <r>
      <rPr>
        <b/>
        <i/>
        <vertAlign val="subscript"/>
        <sz val="10"/>
        <color rgb="FF000000"/>
        <rFont val="Arial"/>
        <family val="2"/>
      </rPr>
      <t>2</t>
    </r>
    <r>
      <rPr>
        <b/>
        <i/>
        <sz val="10"/>
        <color rgb="FF000000"/>
        <rFont val="Arial"/>
        <family val="2"/>
      </rPr>
      <t>e</t>
    </r>
    <r>
      <rPr>
        <b/>
        <sz val="10"/>
        <color rgb="FF000000"/>
        <rFont val="Arial"/>
        <family val="2"/>
      </rPr>
      <t xml:space="preserve">) </t>
    </r>
  </si>
  <si>
    <r>
      <t>Dont émissions directes des sources fixes de combustion (</t>
    </r>
    <r>
      <rPr>
        <i/>
        <sz val="10"/>
        <color rgb="FF000000"/>
        <rFont val="Arial"/>
        <family val="2"/>
      </rPr>
      <t>tCO</t>
    </r>
    <r>
      <rPr>
        <i/>
        <vertAlign val="subscript"/>
        <sz val="10"/>
        <color rgb="FF000000"/>
        <rFont val="Arial"/>
        <family val="2"/>
      </rPr>
      <t>2</t>
    </r>
    <r>
      <rPr>
        <i/>
        <sz val="10"/>
        <color rgb="FF000000"/>
        <rFont val="Arial"/>
        <family val="2"/>
      </rPr>
      <t>e</t>
    </r>
    <r>
      <rPr>
        <sz val="10"/>
        <color rgb="FF000000"/>
        <rFont val="Arial"/>
        <family val="2"/>
      </rPr>
      <t xml:space="preserve">) </t>
    </r>
  </si>
  <si>
    <r>
      <t>Dont émissions directes des sources mobiles de combustion (</t>
    </r>
    <r>
      <rPr>
        <i/>
        <sz val="10"/>
        <color rgb="FF000000"/>
        <rFont val="Arial"/>
        <family val="2"/>
      </rPr>
      <t>tCO</t>
    </r>
    <r>
      <rPr>
        <i/>
        <vertAlign val="subscript"/>
        <sz val="10"/>
        <color rgb="FF000000"/>
        <rFont val="Arial"/>
        <family val="2"/>
      </rPr>
      <t>2</t>
    </r>
    <r>
      <rPr>
        <i/>
        <sz val="10"/>
        <color rgb="FF000000"/>
        <rFont val="Arial"/>
        <family val="2"/>
      </rPr>
      <t>e</t>
    </r>
    <r>
      <rPr>
        <sz val="10"/>
        <color rgb="FF000000"/>
        <rFont val="Arial"/>
        <family val="2"/>
      </rPr>
      <t xml:space="preserve">) </t>
    </r>
  </si>
  <si>
    <r>
      <t>Dont émissions directes des procédés hors énergie (</t>
    </r>
    <r>
      <rPr>
        <i/>
        <sz val="10"/>
        <color rgb="FF000000"/>
        <rFont val="Arial"/>
        <family val="2"/>
      </rPr>
      <t>tCO</t>
    </r>
    <r>
      <rPr>
        <i/>
        <vertAlign val="subscript"/>
        <sz val="10"/>
        <color rgb="FF000000"/>
        <rFont val="Arial"/>
        <family val="2"/>
      </rPr>
      <t>2</t>
    </r>
    <r>
      <rPr>
        <i/>
        <sz val="10"/>
        <color rgb="FF000000"/>
        <rFont val="Arial"/>
        <family val="2"/>
      </rPr>
      <t>e</t>
    </r>
    <r>
      <rPr>
        <sz val="10"/>
        <color rgb="FF000000"/>
        <rFont val="Arial"/>
        <family val="2"/>
      </rPr>
      <t xml:space="preserve">) </t>
    </r>
  </si>
  <si>
    <r>
      <t>Dont émissions directes fugitives (</t>
    </r>
    <r>
      <rPr>
        <i/>
        <sz val="10"/>
        <color rgb="FF000000"/>
        <rFont val="Arial"/>
        <family val="2"/>
      </rPr>
      <t>tCO</t>
    </r>
    <r>
      <rPr>
        <i/>
        <vertAlign val="subscript"/>
        <sz val="10"/>
        <color rgb="FF000000"/>
        <rFont val="Arial"/>
        <family val="2"/>
      </rPr>
      <t>2</t>
    </r>
    <r>
      <rPr>
        <i/>
        <sz val="10"/>
        <color rgb="FF000000"/>
        <rFont val="Arial"/>
        <family val="2"/>
      </rPr>
      <t>e</t>
    </r>
    <r>
      <rPr>
        <sz val="10"/>
        <color rgb="FF000000"/>
        <rFont val="Arial"/>
        <family val="2"/>
      </rPr>
      <t xml:space="preserve">) </t>
    </r>
  </si>
  <si>
    <r>
      <t>Dont émissions issues de la biomasse (sols et forêts) (</t>
    </r>
    <r>
      <rPr>
        <i/>
        <sz val="10"/>
        <color rgb="FF000000"/>
        <rFont val="Arial"/>
        <family val="2"/>
      </rPr>
      <t>tCO</t>
    </r>
    <r>
      <rPr>
        <i/>
        <vertAlign val="subscript"/>
        <sz val="10"/>
        <color rgb="FF000000"/>
        <rFont val="Arial"/>
        <family val="2"/>
      </rPr>
      <t>2</t>
    </r>
    <r>
      <rPr>
        <i/>
        <sz val="10"/>
        <color rgb="FF000000"/>
        <rFont val="Arial"/>
        <family val="2"/>
      </rPr>
      <t>e</t>
    </r>
    <r>
      <rPr>
        <sz val="10"/>
        <color rgb="FF000000"/>
        <rFont val="Arial"/>
        <family val="2"/>
      </rPr>
      <t xml:space="preserve">) </t>
    </r>
  </si>
  <si>
    <r>
      <t xml:space="preserve">Indirect scope 2 GHG emissions - Location-based </t>
    </r>
    <r>
      <rPr>
        <b/>
        <i/>
        <sz val="10"/>
        <color rgb="FF000000"/>
        <rFont val="Arial"/>
        <family val="2"/>
      </rPr>
      <t>(tCO2e)</t>
    </r>
  </si>
  <si>
    <r>
      <t>Émission de GES indirectes scope 2  location-based (</t>
    </r>
    <r>
      <rPr>
        <b/>
        <i/>
        <sz val="10"/>
        <color rgb="FF000000"/>
        <rFont val="Arial"/>
        <family val="2"/>
      </rPr>
      <t>tCO</t>
    </r>
    <r>
      <rPr>
        <b/>
        <i/>
        <vertAlign val="subscript"/>
        <sz val="10"/>
        <color rgb="FF000000"/>
        <rFont val="Arial"/>
        <family val="2"/>
      </rPr>
      <t>2</t>
    </r>
    <r>
      <rPr>
        <b/>
        <i/>
        <sz val="10"/>
        <color rgb="FF000000"/>
        <rFont val="Arial"/>
        <family val="2"/>
      </rPr>
      <t>e</t>
    </r>
    <r>
      <rPr>
        <b/>
        <sz val="10"/>
        <color rgb="FF000000"/>
        <rFont val="Arial"/>
        <family val="2"/>
      </rPr>
      <t xml:space="preserve">) </t>
    </r>
  </si>
  <si>
    <r>
      <t>Dont émissions indirectes liées à la consommation d’électricité - Location-based (</t>
    </r>
    <r>
      <rPr>
        <i/>
        <sz val="10"/>
        <color rgb="FF000000"/>
        <rFont val="Arial"/>
        <family val="2"/>
      </rPr>
      <t>tCO</t>
    </r>
    <r>
      <rPr>
        <i/>
        <vertAlign val="subscript"/>
        <sz val="10"/>
        <color rgb="FF000000"/>
        <rFont val="Arial"/>
        <family val="2"/>
      </rPr>
      <t>2</t>
    </r>
    <r>
      <rPr>
        <i/>
        <sz val="10"/>
        <color rgb="FF000000"/>
        <rFont val="Arial"/>
        <family val="2"/>
      </rPr>
      <t>e</t>
    </r>
    <r>
      <rPr>
        <sz val="10"/>
        <color rgb="FF000000"/>
        <rFont val="Arial"/>
        <family val="2"/>
      </rPr>
      <t xml:space="preserve">) </t>
    </r>
  </si>
  <si>
    <r>
      <t>Dont émissions indirectes liées à la consommation de vapeur, chaleur ou froid  (</t>
    </r>
    <r>
      <rPr>
        <i/>
        <sz val="10"/>
        <color rgb="FF000000"/>
        <rFont val="Arial"/>
        <family val="2"/>
      </rPr>
      <t>tCO</t>
    </r>
    <r>
      <rPr>
        <i/>
        <vertAlign val="subscript"/>
        <sz val="10"/>
        <color rgb="FF000000"/>
        <rFont val="Arial"/>
        <family val="2"/>
      </rPr>
      <t>2</t>
    </r>
    <r>
      <rPr>
        <i/>
        <sz val="10"/>
        <color rgb="FF000000"/>
        <rFont val="Arial"/>
        <family val="2"/>
      </rPr>
      <t>e</t>
    </r>
    <r>
      <rPr>
        <sz val="10"/>
        <color rgb="FF000000"/>
        <rFont val="Arial"/>
        <family val="2"/>
      </rPr>
      <t xml:space="preserve">) </t>
    </r>
  </si>
  <si>
    <r>
      <t xml:space="preserve">Indirect scope 2 GHG emissions - Market-based </t>
    </r>
    <r>
      <rPr>
        <b/>
        <i/>
        <sz val="10"/>
        <color rgb="FF000000"/>
        <rFont val="Arial"/>
        <family val="2"/>
      </rPr>
      <t>(tCO2e)</t>
    </r>
  </si>
  <si>
    <r>
      <t>Émission de GES indirectes scope 2 market-based (</t>
    </r>
    <r>
      <rPr>
        <b/>
        <i/>
        <sz val="10"/>
        <color rgb="FF000000"/>
        <rFont val="Arial"/>
        <family val="2"/>
      </rPr>
      <t>tCO</t>
    </r>
    <r>
      <rPr>
        <b/>
        <i/>
        <vertAlign val="subscript"/>
        <sz val="10"/>
        <color rgb="FF000000"/>
        <rFont val="Arial"/>
        <family val="2"/>
      </rPr>
      <t>2</t>
    </r>
    <r>
      <rPr>
        <b/>
        <i/>
        <sz val="10"/>
        <color rgb="FF000000"/>
        <rFont val="Arial"/>
        <family val="2"/>
      </rPr>
      <t>e</t>
    </r>
    <r>
      <rPr>
        <b/>
        <sz val="10"/>
        <color rgb="FF000000"/>
        <rFont val="Arial"/>
        <family val="2"/>
      </rPr>
      <t xml:space="preserve">) </t>
    </r>
  </si>
  <si>
    <r>
      <t>Dont émissions indirectes liées à la consommation d’électricité - Market-based (</t>
    </r>
    <r>
      <rPr>
        <i/>
        <sz val="10"/>
        <color rgb="FF000000"/>
        <rFont val="Arial"/>
        <family val="2"/>
      </rPr>
      <t>tCO</t>
    </r>
    <r>
      <rPr>
        <i/>
        <vertAlign val="subscript"/>
        <sz val="10"/>
        <color rgb="FF000000"/>
        <rFont val="Arial"/>
        <family val="2"/>
      </rPr>
      <t>2</t>
    </r>
    <r>
      <rPr>
        <i/>
        <sz val="10"/>
        <color rgb="FF000000"/>
        <rFont val="Arial"/>
        <family val="2"/>
      </rPr>
      <t>e</t>
    </r>
    <r>
      <rPr>
        <sz val="10"/>
        <color rgb="FF000000"/>
        <rFont val="Arial"/>
        <family val="2"/>
      </rPr>
      <t xml:space="preserve">) </t>
    </r>
  </si>
  <si>
    <r>
      <t>Dont émissions indirectes liées à la consommation de vapeur, chaleur ou froid (</t>
    </r>
    <r>
      <rPr>
        <i/>
        <sz val="10"/>
        <color rgb="FF000000"/>
        <rFont val="Arial"/>
        <family val="2"/>
      </rPr>
      <t>tCO</t>
    </r>
    <r>
      <rPr>
        <i/>
        <vertAlign val="subscript"/>
        <sz val="10"/>
        <color rgb="FF000000"/>
        <rFont val="Arial"/>
        <family val="2"/>
      </rPr>
      <t>2</t>
    </r>
    <r>
      <rPr>
        <i/>
        <sz val="10"/>
        <color rgb="FF000000"/>
        <rFont val="Arial"/>
        <family val="2"/>
      </rPr>
      <t>e</t>
    </r>
    <r>
      <rPr>
        <sz val="10"/>
        <color rgb="FF000000"/>
        <rFont val="Arial"/>
        <family val="2"/>
      </rPr>
      <t xml:space="preserve">) </t>
    </r>
  </si>
  <si>
    <r>
      <t>Scopes 1 and 2 location-based GHG emissions (</t>
    </r>
    <r>
      <rPr>
        <b/>
        <i/>
        <sz val="10"/>
        <color rgb="FF000000"/>
        <rFont val="Arial"/>
        <family val="2"/>
      </rPr>
      <t>tCO2e</t>
    </r>
    <r>
      <rPr>
        <b/>
        <sz val="10"/>
        <color rgb="FF000000"/>
        <rFont val="Arial"/>
        <family val="2"/>
      </rPr>
      <t>)</t>
    </r>
  </si>
  <si>
    <r>
      <t>Émission de GES scopes 1 et 2 location-based (</t>
    </r>
    <r>
      <rPr>
        <b/>
        <i/>
        <sz val="10"/>
        <color rgb="FF000000"/>
        <rFont val="Arial"/>
        <family val="2"/>
      </rPr>
      <t>tCO</t>
    </r>
    <r>
      <rPr>
        <b/>
        <i/>
        <vertAlign val="subscript"/>
        <sz val="10"/>
        <color rgb="FF000000"/>
        <rFont val="Arial"/>
        <family val="2"/>
      </rPr>
      <t>2</t>
    </r>
    <r>
      <rPr>
        <b/>
        <i/>
        <sz val="10"/>
        <color rgb="FF000000"/>
        <rFont val="Arial"/>
        <family val="2"/>
      </rPr>
      <t>e</t>
    </r>
    <r>
      <rPr>
        <b/>
        <sz val="10"/>
        <color rgb="FF000000"/>
        <rFont val="Arial"/>
        <family val="2"/>
      </rPr>
      <t xml:space="preserve">) </t>
    </r>
  </si>
  <si>
    <r>
      <t xml:space="preserve">Émission de GES (scopes 1 et 2 location-based) par unité de chiffre d’affaires </t>
    </r>
    <r>
      <rPr>
        <b/>
        <i/>
        <sz val="10"/>
        <color rgb="FF000000"/>
        <rFont val="Arial"/>
        <family val="2"/>
      </rPr>
      <t>(tCO</t>
    </r>
    <r>
      <rPr>
        <b/>
        <i/>
        <vertAlign val="subscript"/>
        <sz val="10"/>
        <color rgb="FF000000"/>
        <rFont val="Arial"/>
        <family val="2"/>
      </rPr>
      <t>2</t>
    </r>
    <r>
      <rPr>
        <b/>
        <i/>
        <sz val="10"/>
        <color rgb="FF000000"/>
        <rFont val="Arial"/>
        <family val="2"/>
      </rPr>
      <t xml:space="preserve">e/millions d’euros) </t>
    </r>
  </si>
  <si>
    <r>
      <t>Scopes 1 and 2 market-based GHG emissions (</t>
    </r>
    <r>
      <rPr>
        <b/>
        <i/>
        <sz val="10"/>
        <color rgb="FF000000"/>
        <rFont val="Arial"/>
        <family val="2"/>
      </rPr>
      <t>tCO2e</t>
    </r>
    <r>
      <rPr>
        <b/>
        <sz val="10"/>
        <color rgb="FF000000"/>
        <rFont val="Arial"/>
        <family val="2"/>
      </rPr>
      <t>)</t>
    </r>
  </si>
  <si>
    <r>
      <t>Émission de GES scopes 1 et 2 market-based (</t>
    </r>
    <r>
      <rPr>
        <b/>
        <i/>
        <sz val="10"/>
        <color rgb="FF000000"/>
        <rFont val="Arial"/>
        <family val="2"/>
      </rPr>
      <t>tCO</t>
    </r>
    <r>
      <rPr>
        <b/>
        <i/>
        <vertAlign val="subscript"/>
        <sz val="10"/>
        <color rgb="FF000000"/>
        <rFont val="Arial"/>
        <family val="2"/>
      </rPr>
      <t>2</t>
    </r>
    <r>
      <rPr>
        <b/>
        <i/>
        <sz val="10"/>
        <color rgb="FF000000"/>
        <rFont val="Arial"/>
        <family val="2"/>
      </rPr>
      <t>e</t>
    </r>
    <r>
      <rPr>
        <b/>
        <sz val="10"/>
        <color rgb="FF000000"/>
        <rFont val="Arial"/>
        <family val="2"/>
      </rPr>
      <t xml:space="preserve">) </t>
    </r>
  </si>
  <si>
    <r>
      <t xml:space="preserve">Scopes 1 and 2 market-based GHG emissions intensity (per unit of revenue) </t>
    </r>
    <r>
      <rPr>
        <b/>
        <i/>
        <sz val="10"/>
        <color rgb="FF000000"/>
        <rFont val="Arial"/>
        <family val="2"/>
      </rPr>
      <t xml:space="preserve">(tCO2e/millions d’euros) </t>
    </r>
  </si>
  <si>
    <r>
      <t xml:space="preserve">Émission de GES (scopes 1 et 2 market-based) par unité de chiffre d’affaires </t>
    </r>
    <r>
      <rPr>
        <b/>
        <i/>
        <sz val="10"/>
        <color rgb="FF000000"/>
        <rFont val="Arial"/>
        <family val="2"/>
      </rPr>
      <t>(tCO</t>
    </r>
    <r>
      <rPr>
        <b/>
        <i/>
        <vertAlign val="subscript"/>
        <sz val="10"/>
        <color rgb="FF000000"/>
        <rFont val="Arial"/>
        <family val="2"/>
      </rPr>
      <t>2</t>
    </r>
    <r>
      <rPr>
        <b/>
        <i/>
        <sz val="10"/>
        <color rgb="FF000000"/>
        <rFont val="Arial"/>
        <family val="2"/>
      </rPr>
      <t xml:space="preserve">e/millions d’euros) </t>
    </r>
  </si>
  <si>
    <r>
      <t>Émission de GES scope 3 complet (</t>
    </r>
    <r>
      <rPr>
        <b/>
        <i/>
        <sz val="10"/>
        <color rgb="FF000000"/>
        <rFont val="Arial"/>
        <family val="2"/>
      </rPr>
      <t>tCO</t>
    </r>
    <r>
      <rPr>
        <b/>
        <i/>
        <vertAlign val="subscript"/>
        <sz val="10"/>
        <color rgb="FF000000"/>
        <rFont val="Arial"/>
        <family val="2"/>
      </rPr>
      <t>2</t>
    </r>
    <r>
      <rPr>
        <b/>
        <i/>
        <sz val="10"/>
        <color rgb="FF000000"/>
        <rFont val="Arial"/>
        <family val="2"/>
      </rPr>
      <t>e</t>
    </r>
    <r>
      <rPr>
        <b/>
        <sz val="10"/>
        <color rgb="FF000000"/>
        <rFont val="Arial"/>
        <family val="2"/>
      </rPr>
      <t>)</t>
    </r>
  </si>
  <si>
    <r>
      <t>Dont scope 3 Amont (</t>
    </r>
    <r>
      <rPr>
        <b/>
        <i/>
        <sz val="10"/>
        <color rgb="FF000000"/>
        <rFont val="Arial"/>
        <family val="2"/>
      </rPr>
      <t>tCO</t>
    </r>
    <r>
      <rPr>
        <b/>
        <i/>
        <vertAlign val="subscript"/>
        <sz val="10"/>
        <color rgb="FF000000"/>
        <rFont val="Arial"/>
        <family val="2"/>
      </rPr>
      <t>2</t>
    </r>
    <r>
      <rPr>
        <b/>
        <i/>
        <sz val="10"/>
        <color rgb="FF000000"/>
        <rFont val="Arial"/>
        <family val="2"/>
      </rPr>
      <t>e</t>
    </r>
    <r>
      <rPr>
        <b/>
        <sz val="10"/>
        <color rgb="FF000000"/>
        <rFont val="Arial"/>
        <family val="2"/>
      </rPr>
      <t>)</t>
    </r>
  </si>
  <si>
    <r>
      <t>Dont scope 3 Aval (</t>
    </r>
    <r>
      <rPr>
        <b/>
        <i/>
        <sz val="10"/>
        <color rgb="FF000000"/>
        <rFont val="Arial"/>
        <family val="2"/>
      </rPr>
      <t>tCO</t>
    </r>
    <r>
      <rPr>
        <b/>
        <i/>
        <vertAlign val="subscript"/>
        <sz val="10"/>
        <color rgb="FF000000"/>
        <rFont val="Arial"/>
        <family val="2"/>
      </rPr>
      <t>2</t>
    </r>
    <r>
      <rPr>
        <b/>
        <i/>
        <sz val="10"/>
        <color rgb="FF000000"/>
        <rFont val="Arial"/>
        <family val="2"/>
      </rPr>
      <t>e</t>
    </r>
    <r>
      <rPr>
        <b/>
        <sz val="10"/>
        <color rgb="FF000000"/>
        <rFont val="Arial"/>
        <family val="2"/>
      </rPr>
      <t>)</t>
    </r>
  </si>
  <si>
    <r>
      <t>Émission de GES scope 3 par activité (</t>
    </r>
    <r>
      <rPr>
        <b/>
        <i/>
        <sz val="10"/>
        <color rgb="FF000000"/>
        <rFont val="Arial"/>
        <family val="2"/>
      </rPr>
      <t>tCO</t>
    </r>
    <r>
      <rPr>
        <b/>
        <i/>
        <vertAlign val="subscript"/>
        <sz val="10"/>
        <color rgb="FF000000"/>
        <rFont val="Arial"/>
        <family val="2"/>
      </rPr>
      <t>2</t>
    </r>
    <r>
      <rPr>
        <b/>
        <i/>
        <sz val="10"/>
        <color rgb="FF000000"/>
        <rFont val="Arial"/>
        <family val="2"/>
      </rPr>
      <t>e</t>
    </r>
    <r>
      <rPr>
        <b/>
        <sz val="10"/>
        <color rgb="FF000000"/>
        <rFont val="Arial"/>
        <family val="2"/>
      </rPr>
      <t>)</t>
    </r>
  </si>
  <si>
    <r>
      <t xml:space="preserve">Émission de GES scope 3 par unité de chiffre d’affaires </t>
    </r>
    <r>
      <rPr>
        <i/>
        <sz val="10"/>
        <color rgb="FF000000"/>
        <rFont val="Arial"/>
        <family val="2"/>
      </rPr>
      <t>(tCO</t>
    </r>
    <r>
      <rPr>
        <i/>
        <vertAlign val="subscript"/>
        <sz val="10"/>
        <color rgb="FF000000"/>
        <rFont val="Arial"/>
        <family val="2"/>
      </rPr>
      <t>2</t>
    </r>
    <r>
      <rPr>
        <i/>
        <sz val="10"/>
        <color rgb="FF000000"/>
        <rFont val="Arial"/>
        <family val="2"/>
      </rPr>
      <t xml:space="preserve">e/millions d’euros) </t>
    </r>
  </si>
  <si>
    <r>
      <t>Émission de GES scopes 1, 2 location-based et 3 (</t>
    </r>
    <r>
      <rPr>
        <b/>
        <i/>
        <sz val="10"/>
        <color rgb="FF000000"/>
        <rFont val="Arial"/>
        <family val="2"/>
      </rPr>
      <t>tCO</t>
    </r>
    <r>
      <rPr>
        <b/>
        <i/>
        <vertAlign val="subscript"/>
        <sz val="10"/>
        <color rgb="FF000000"/>
        <rFont val="Arial"/>
        <family val="2"/>
      </rPr>
      <t>2</t>
    </r>
    <r>
      <rPr>
        <b/>
        <i/>
        <sz val="10"/>
        <color rgb="FF000000"/>
        <rFont val="Arial"/>
        <family val="2"/>
      </rPr>
      <t>e</t>
    </r>
    <r>
      <rPr>
        <b/>
        <sz val="10"/>
        <color rgb="FF000000"/>
        <rFont val="Arial"/>
        <family val="2"/>
      </rPr>
      <t>)</t>
    </r>
  </si>
  <si>
    <r>
      <t>Émission de GES scopes 1, 2 market-based et 3 (</t>
    </r>
    <r>
      <rPr>
        <b/>
        <i/>
        <sz val="10"/>
        <color rgb="FF000000"/>
        <rFont val="Arial"/>
        <family val="2"/>
      </rPr>
      <t>tCO</t>
    </r>
    <r>
      <rPr>
        <b/>
        <i/>
        <vertAlign val="subscript"/>
        <sz val="10"/>
        <color rgb="FF000000"/>
        <rFont val="Arial"/>
        <family val="2"/>
      </rPr>
      <t>2</t>
    </r>
    <r>
      <rPr>
        <b/>
        <i/>
        <sz val="10"/>
        <color rgb="FF000000"/>
        <rFont val="Arial"/>
        <family val="2"/>
      </rPr>
      <t>e</t>
    </r>
    <r>
      <rPr>
        <b/>
        <sz val="10"/>
        <color rgb="FF000000"/>
        <rFont val="Arial"/>
        <family val="2"/>
      </rPr>
      <t>)</t>
    </r>
  </si>
  <si>
    <r>
      <t xml:space="preserve">Émission de GES scopes 1, 2 location-based et 3 par unité de chiffre d’affaires </t>
    </r>
    <r>
      <rPr>
        <i/>
        <sz val="10"/>
        <color rgb="FF000000"/>
        <rFont val="Arial"/>
        <family val="2"/>
      </rPr>
      <t>(tCO</t>
    </r>
    <r>
      <rPr>
        <i/>
        <vertAlign val="subscript"/>
        <sz val="10"/>
        <color rgb="FF000000"/>
        <rFont val="Arial"/>
        <family val="2"/>
      </rPr>
      <t>2</t>
    </r>
    <r>
      <rPr>
        <i/>
        <sz val="10"/>
        <color rgb="FF000000"/>
        <rFont val="Arial"/>
        <family val="2"/>
      </rPr>
      <t xml:space="preserve">e/millions d’euros) </t>
    </r>
  </si>
  <si>
    <r>
      <t xml:space="preserve">Émission de GES scopes 1, 2 market-based et 3 par unité de chiffre d’affaires </t>
    </r>
    <r>
      <rPr>
        <i/>
        <sz val="10"/>
        <color rgb="FF000000"/>
        <rFont val="Arial"/>
        <family val="2"/>
      </rPr>
      <t>(tCO</t>
    </r>
    <r>
      <rPr>
        <i/>
        <vertAlign val="subscript"/>
        <sz val="10"/>
        <color rgb="FF000000"/>
        <rFont val="Arial"/>
        <family val="2"/>
      </rPr>
      <t>2</t>
    </r>
    <r>
      <rPr>
        <i/>
        <sz val="10"/>
        <color rgb="FF000000"/>
        <rFont val="Arial"/>
        <family val="2"/>
      </rPr>
      <t xml:space="preserve">e/millions d’euros) </t>
    </r>
  </si>
  <si>
    <r>
      <t xml:space="preserve">Variation des GES (scopes 1, 2 market-based, 3) en intensité depuis 2019 </t>
    </r>
    <r>
      <rPr>
        <i/>
        <sz val="10"/>
        <color rgb="FF000000"/>
        <rFont val="Arial"/>
        <family val="2"/>
      </rPr>
      <t>(%)</t>
    </r>
  </si>
  <si>
    <r>
      <t xml:space="preserve">Réduction de GES (scopes 1 et 2 market-based) depuis 2015 </t>
    </r>
    <r>
      <rPr>
        <i/>
        <sz val="10"/>
        <color rgb="FF000000"/>
        <rFont val="Arial"/>
        <family val="2"/>
      </rPr>
      <t>(%)</t>
    </r>
  </si>
  <si>
    <r>
      <t xml:space="preserve">Réduction de GES (scopes 1 et 2 market-based) depuis 2019 </t>
    </r>
    <r>
      <rPr>
        <i/>
        <sz val="10"/>
        <color rgb="FF000000"/>
        <rFont val="Arial"/>
        <family val="2"/>
      </rPr>
      <t>(%)</t>
    </r>
  </si>
  <si>
    <r>
      <t xml:space="preserve">Variation des GES (scopes 1, 2 market-based, 3) depuis 2019 </t>
    </r>
    <r>
      <rPr>
        <i/>
        <sz val="10"/>
        <color rgb="FF000000"/>
        <rFont val="Arial"/>
        <family val="2"/>
      </rPr>
      <t>(%)</t>
    </r>
  </si>
  <si>
    <r>
      <t>Emissions verrouillées (</t>
    </r>
    <r>
      <rPr>
        <i/>
        <sz val="10"/>
        <color rgb="FF000000"/>
        <rFont val="Arial"/>
        <family val="2"/>
      </rPr>
      <t>tCO</t>
    </r>
    <r>
      <rPr>
        <i/>
        <vertAlign val="subscript"/>
        <sz val="10"/>
        <color rgb="FF000000"/>
        <rFont val="Arial"/>
        <family val="2"/>
      </rPr>
      <t>2</t>
    </r>
    <r>
      <rPr>
        <i/>
        <sz val="10"/>
        <color rgb="FF000000"/>
        <rFont val="Arial"/>
        <family val="2"/>
      </rPr>
      <t>e</t>
    </r>
    <r>
      <rPr>
        <sz val="10"/>
        <color rgb="FF000000"/>
        <rFont val="Arial"/>
        <family val="2"/>
      </rPr>
      <t xml:space="preserve">) </t>
    </r>
  </si>
  <si>
    <r>
      <t>Emissions liées aux opérations conjointes opérées par Cameco (scopes  1 et 2) (</t>
    </r>
    <r>
      <rPr>
        <i/>
        <sz val="10"/>
        <color rgb="FF000000"/>
        <rFont val="Arial"/>
        <family val="2"/>
      </rPr>
      <t>tCO</t>
    </r>
    <r>
      <rPr>
        <i/>
        <vertAlign val="subscript"/>
        <sz val="10"/>
        <color rgb="FF000000"/>
        <rFont val="Arial"/>
        <family val="2"/>
      </rPr>
      <t>2</t>
    </r>
    <r>
      <rPr>
        <i/>
        <sz val="10"/>
        <color rgb="FF000000"/>
        <rFont val="Arial"/>
        <family val="2"/>
      </rPr>
      <t>e</t>
    </r>
    <r>
      <rPr>
        <sz val="10"/>
        <color rgb="FF000000"/>
        <rFont val="Arial"/>
        <family val="2"/>
      </rPr>
      <t>)</t>
    </r>
  </si>
  <si>
    <t>Emissions related to joint operations operated by Cameco (Scopes 1 and 2) (tCO₂e)</t>
  </si>
  <si>
    <t>Total degraded area during the year (ha)</t>
  </si>
  <si>
    <t>Reduction in intensity per unit of revenue since 2019 (%)</t>
  </si>
  <si>
    <r>
      <t xml:space="preserve">GHG emissions (Scopes 1 and 2, location-based) per unit of revenue </t>
    </r>
    <r>
      <rPr>
        <b/>
        <i/>
        <sz val="10"/>
        <color rgb="FF000000"/>
        <rFont val="Arial"/>
        <family val="2"/>
      </rPr>
      <t>(tCO₂e/million euros)</t>
    </r>
  </si>
  <si>
    <t>Gender pay gap (%)</t>
  </si>
  <si>
    <t xml:space="preserve">Montant des amendes pour infraction à la législation sur la lutte contre la corruption et les actes de corruption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</si>
</sst>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quot;-&quot;#0;#0;_(@_)"/>
    <numFmt numFmtId="165" formatCode="#,##0;&quot;-&quot;#,##0;#,##0;_(@_)"/>
    <numFmt numFmtId="166" formatCode="#0.0%;&quot;-&quot;#0.0%;#0.0%;_(@_)"/>
    <numFmt numFmtId="167" formatCode="#0%;&quot;-&quot;#0%;#0%;_(@_)"/>
    <numFmt numFmtId="168" formatCode="#0.#######################;&quot;-&quot;#0.#######################;#0.#######################;_(@_)"/>
    <numFmt numFmtId="169" formatCode="#,##0.00;&quot;-&quot;#,##0.00;#,##0.00;_(@_)"/>
    <numFmt numFmtId="170" formatCode="* #,##0.00;* &quot;-&quot;#,##0.00;* &quot;-&quot;;_(@_)"/>
    <numFmt numFmtId="171" formatCode="#,##0.0;&quot;-&quot;#,##0.0;#,##0.0;_(@_)"/>
    <numFmt numFmtId="172" formatCode="#0.00%;&quot;-&quot;#0.00%;#0.00%;_(@_)"/>
    <numFmt numFmtId="173" formatCode="#0.#######################%;&quot;-&quot;#0.#######################%;&quot;-&quot;\%;_(@_)"/>
    <numFmt numFmtId="174" formatCode="#0.0;&quot;-&quot;#0.0;#0.0;_(@_)"/>
  </numFmts>
  <fonts count="26">
    <font>
      <sz val="10"/>
      <name val="Arial"/>
    </font>
    <font>
      <sz val="10"/>
      <color rgb="FF000000"/>
      <name val="Arial"/>
    </font>
    <font>
      <sz val="12"/>
      <color rgb="FF000000"/>
      <name val="Arial"/>
    </font>
    <font>
      <b/>
      <sz val="18"/>
      <color rgb="FF000000"/>
      <name val="Arial"/>
    </font>
    <font>
      <b/>
      <sz val="16"/>
      <color rgb="FF000000"/>
      <name val="Arial"/>
    </font>
    <font>
      <sz val="14"/>
      <color rgb="FF000000"/>
      <name val="Arial"/>
    </font>
    <font>
      <b/>
      <sz val="10"/>
      <color rgb="FF000000"/>
      <name val="Arial"/>
    </font>
    <font>
      <b/>
      <i/>
      <sz val="10"/>
      <color rgb="FF000000"/>
      <name val="Arial"/>
    </font>
    <font>
      <i/>
      <sz val="10"/>
      <color rgb="FF000000"/>
      <name val="Arial"/>
    </font>
    <font>
      <b/>
      <sz val="10"/>
      <color rgb="FFFFFFFF"/>
      <name val="Arial"/>
    </font>
    <font>
      <b/>
      <vertAlign val="superscript"/>
      <sz val="10"/>
      <color rgb="FF000000"/>
      <name val="Arial"/>
    </font>
    <font>
      <i/>
      <sz val="10"/>
      <color rgb="FF000000"/>
      <name val="Roboto-Light"/>
    </font>
    <font>
      <sz val="10"/>
      <color rgb="FF000000"/>
      <name val="Calibri"/>
    </font>
    <font>
      <sz val="10"/>
      <color rgb="FF000000"/>
      <name val="Roboto-Light"/>
    </font>
    <font>
      <vertAlign val="superscript"/>
      <sz val="10"/>
      <color rgb="FF000000"/>
      <name val="Roboto-Light"/>
    </font>
    <font>
      <i/>
      <sz val="8"/>
      <color rgb="FF000000"/>
      <name val="Calibri"/>
    </font>
    <font>
      <vertAlign val="superscript"/>
      <sz val="10"/>
      <color rgb="FF000000"/>
      <name val="Arial"/>
    </font>
    <font>
      <sz val="10"/>
      <color rgb="FF000000"/>
      <name val="Arial"/>
      <family val="2"/>
    </font>
    <font>
      <i/>
      <sz val="10"/>
      <color rgb="FF000000"/>
      <name val="Arial"/>
      <family val="2"/>
    </font>
    <font>
      <i/>
      <vertAlign val="subscript"/>
      <sz val="10"/>
      <color rgb="FF000000"/>
      <name val="Arial"/>
      <family val="2"/>
    </font>
    <font>
      <b/>
      <sz val="10"/>
      <color rgb="FF000000"/>
      <name val="Arial"/>
      <family val="2"/>
    </font>
    <font>
      <b/>
      <sz val="10"/>
      <color rgb="FF00677F"/>
      <name val="Arial"/>
      <family val="2"/>
    </font>
    <font>
      <b/>
      <i/>
      <sz val="10"/>
      <color rgb="FF000000"/>
      <name val="Arial"/>
      <family val="2"/>
    </font>
    <font>
      <b/>
      <i/>
      <vertAlign val="subscript"/>
      <sz val="10"/>
      <color rgb="FF000000"/>
      <name val="Arial"/>
      <family val="2"/>
    </font>
    <font>
      <sz val="10"/>
      <color rgb="FFEE2724"/>
      <name val="Arial"/>
      <family val="2"/>
    </font>
    <font>
      <sz val="10"/>
      <name val="Arial"/>
    </font>
  </fonts>
  <fills count="11">
    <fill>
      <patternFill patternType="none"/>
    </fill>
    <fill>
      <patternFill patternType="gray125"/>
    </fill>
    <fill>
      <patternFill patternType="solid">
        <fgColor rgb="FF64BC9B"/>
        <bgColor indexed="64"/>
      </patternFill>
    </fill>
    <fill>
      <patternFill patternType="solid">
        <fgColor rgb="FFDBDBDB"/>
        <bgColor indexed="64"/>
      </patternFill>
    </fill>
    <fill>
      <patternFill patternType="solid">
        <fgColor rgb="FFBFE4FF"/>
        <bgColor indexed="64"/>
      </patternFill>
    </fill>
    <fill>
      <patternFill patternType="solid">
        <fgColor rgb="FFFAAC16"/>
        <bgColor indexed="64"/>
      </patternFill>
    </fill>
    <fill>
      <patternFill patternType="solid">
        <fgColor rgb="FFFFFFFF"/>
        <bgColor indexed="64"/>
      </patternFill>
    </fill>
    <fill>
      <patternFill patternType="solid">
        <fgColor rgb="FFCCEEFF"/>
        <bgColor indexed="64"/>
      </patternFill>
    </fill>
    <fill>
      <patternFill patternType="solid">
        <fgColor rgb="FFFFE600"/>
        <bgColor indexed="64"/>
      </patternFill>
    </fill>
    <fill>
      <patternFill patternType="solid">
        <fgColor rgb="FFE7E7E8"/>
        <bgColor indexed="64"/>
      </patternFill>
    </fill>
    <fill>
      <patternFill patternType="solid">
        <fgColor rgb="FF00677F"/>
        <bgColor indexed="64"/>
      </patternFill>
    </fill>
  </fills>
  <borders count="13">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style="thin">
        <color rgb="FF000000"/>
      </bottom>
      <diagonal/>
    </border>
  </borders>
  <cellStyleXfs count="7">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9" fontId="25" fillId="0" borderId="0" applyFont="0" applyFill="0" applyBorder="0" applyAlignment="0" applyProtection="0"/>
  </cellStyleXfs>
  <cellXfs count="284">
    <xf numFmtId="0" fontId="0" fillId="0" borderId="0" xfId="0"/>
    <xf numFmtId="0" fontId="6" fillId="2" borderId="2" xfId="0" applyFont="1" applyFill="1" applyBorder="1" applyAlignment="1">
      <alignment horizontal="center" vertical="center" wrapText="1"/>
    </xf>
    <xf numFmtId="0" fontId="6" fillId="2" borderId="2" xfId="0" applyFont="1" applyFill="1" applyBorder="1" applyAlignment="1">
      <alignment horizontal="right"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horizontal="right" vertical="center" wrapText="1"/>
    </xf>
    <xf numFmtId="0" fontId="6" fillId="0" borderId="2" xfId="0" applyFont="1" applyBorder="1" applyAlignment="1">
      <alignment vertical="center" wrapText="1"/>
    </xf>
    <xf numFmtId="0" fontId="6" fillId="0" borderId="2" xfId="0" applyFont="1" applyBorder="1" applyAlignment="1">
      <alignment horizontal="center" vertical="center" wrapText="1"/>
    </xf>
    <xf numFmtId="165" fontId="6" fillId="0" borderId="2" xfId="0" applyNumberFormat="1" applyFont="1" applyBorder="1" applyAlignment="1">
      <alignment horizontal="right" vertical="center" wrapText="1"/>
    </xf>
    <xf numFmtId="166" fontId="6" fillId="0" borderId="2" xfId="0" applyNumberFormat="1" applyFont="1" applyBorder="1" applyAlignment="1">
      <alignment horizontal="right" vertical="center"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165" fontId="1" fillId="0" borderId="2" xfId="0" applyNumberFormat="1" applyFont="1" applyBorder="1" applyAlignment="1">
      <alignment horizontal="right" vertical="center" wrapText="1"/>
    </xf>
    <xf numFmtId="0" fontId="1" fillId="0" borderId="2" xfId="0" applyFont="1" applyBorder="1" applyAlignment="1">
      <alignment horizontal="right" vertical="center" wrapText="1"/>
    </xf>
    <xf numFmtId="0" fontId="6" fillId="0" borderId="2" xfId="0" applyFont="1" applyBorder="1" applyAlignment="1">
      <alignment horizontal="right" vertical="center" wrapText="1"/>
    </xf>
    <xf numFmtId="0" fontId="6" fillId="0" borderId="1" xfId="0" applyFont="1" applyBorder="1" applyAlignment="1">
      <alignment horizontal="right" vertical="center" wrapText="1"/>
    </xf>
    <xf numFmtId="0" fontId="6" fillId="0" borderId="2" xfId="0" applyFont="1" applyBorder="1" applyAlignment="1">
      <alignment horizontal="right" wrapText="1"/>
    </xf>
    <xf numFmtId="0" fontId="1" fillId="0" borderId="2" xfId="0" applyFont="1" applyBorder="1" applyAlignment="1">
      <alignment horizontal="center" wrapText="1"/>
    </xf>
    <xf numFmtId="0" fontId="1" fillId="0" borderId="2" xfId="0" applyFont="1" applyBorder="1" applyAlignment="1">
      <alignment wrapText="1"/>
    </xf>
    <xf numFmtId="0" fontId="1" fillId="3" borderId="2" xfId="0" applyFont="1" applyFill="1" applyBorder="1" applyAlignment="1">
      <alignment vertical="center" wrapText="1"/>
    </xf>
    <xf numFmtId="0" fontId="1" fillId="3" borderId="2" xfId="0" applyFont="1" applyFill="1" applyBorder="1" applyAlignment="1">
      <alignment horizontal="center" vertical="center" wrapText="1"/>
    </xf>
    <xf numFmtId="0" fontId="1" fillId="0" borderId="2" xfId="0" applyFont="1" applyBorder="1" applyAlignment="1">
      <alignment horizontal="right" wrapText="1"/>
    </xf>
    <xf numFmtId="0" fontId="1" fillId="0" borderId="2" xfId="0" applyFont="1" applyBorder="1" applyAlignment="1">
      <alignment horizontal="center" wrapText="1"/>
    </xf>
    <xf numFmtId="167" fontId="1" fillId="0" borderId="2" xfId="0" applyNumberFormat="1" applyFont="1" applyBorder="1" applyAlignment="1">
      <alignment horizontal="right" wrapText="1"/>
    </xf>
    <xf numFmtId="0" fontId="1" fillId="0" borderId="4" xfId="0" applyFont="1" applyBorder="1" applyAlignment="1">
      <alignment horizontal="center" vertical="center" wrapText="1"/>
    </xf>
    <xf numFmtId="0" fontId="7" fillId="0" borderId="2" xfId="0" applyFont="1" applyBorder="1" applyAlignment="1">
      <alignment horizontal="right" vertical="center" wrapText="1"/>
    </xf>
    <xf numFmtId="167" fontId="1" fillId="0" borderId="2" xfId="0" applyNumberFormat="1" applyFont="1" applyBorder="1" applyAlignment="1">
      <alignment horizontal="right" vertical="center" wrapText="1"/>
    </xf>
    <xf numFmtId="164" fontId="1" fillId="0" borderId="2" xfId="0" applyNumberFormat="1" applyFont="1" applyBorder="1" applyAlignment="1">
      <alignment horizontal="right" wrapText="1"/>
    </xf>
    <xf numFmtId="0" fontId="8" fillId="0" borderId="2" xfId="0" applyFont="1" applyBorder="1" applyAlignment="1">
      <alignment horizontal="right" vertical="center" wrapText="1"/>
    </xf>
    <xf numFmtId="164" fontId="1" fillId="0" borderId="2" xfId="0" applyNumberFormat="1" applyFont="1" applyBorder="1" applyAlignment="1">
      <alignment wrapText="1"/>
    </xf>
    <xf numFmtId="164" fontId="1" fillId="0" borderId="2" xfId="0" applyNumberFormat="1" applyFont="1" applyBorder="1" applyAlignment="1">
      <alignment horizontal="right" vertical="center" wrapText="1"/>
    </xf>
    <xf numFmtId="0" fontId="1" fillId="0" borderId="1" xfId="0" applyFont="1" applyBorder="1" applyAlignment="1">
      <alignment wrapText="1"/>
    </xf>
    <xf numFmtId="0" fontId="6" fillId="0" borderId="2" xfId="0" applyFont="1" applyBorder="1" applyAlignment="1">
      <alignment horizontal="center" wrapText="1"/>
    </xf>
    <xf numFmtId="0" fontId="1" fillId="0" borderId="2" xfId="0" applyFont="1" applyBorder="1" applyAlignment="1">
      <alignment horizontal="left" wrapText="1"/>
    </xf>
    <xf numFmtId="0" fontId="6" fillId="6" borderId="2" xfId="0" applyFont="1" applyFill="1" applyBorder="1" applyAlignment="1">
      <alignment horizontal="center" vertical="center" wrapText="1"/>
    </xf>
    <xf numFmtId="0" fontId="1" fillId="5" borderId="2" xfId="0" applyFont="1" applyFill="1" applyBorder="1" applyAlignment="1">
      <alignment vertical="center" wrapText="1"/>
    </xf>
    <xf numFmtId="0" fontId="1" fillId="5" borderId="2" xfId="0" applyFont="1" applyFill="1" applyBorder="1" applyAlignment="1">
      <alignment horizontal="center" vertical="center" wrapText="1"/>
    </xf>
    <xf numFmtId="164" fontId="1" fillId="5" borderId="2" xfId="0" applyNumberFormat="1" applyFont="1" applyFill="1" applyBorder="1" applyAlignment="1">
      <alignment horizontal="right" vertical="center" wrapText="1"/>
    </xf>
    <xf numFmtId="0" fontId="1" fillId="5" borderId="2" xfId="0" applyFont="1" applyFill="1" applyBorder="1" applyAlignment="1">
      <alignment horizontal="right" vertical="center" wrapText="1"/>
    </xf>
    <xf numFmtId="0" fontId="1" fillId="7" borderId="2" xfId="0" applyFont="1" applyFill="1" applyBorder="1" applyAlignment="1">
      <alignment vertical="center" wrapText="1"/>
    </xf>
    <xf numFmtId="164" fontId="6" fillId="3" borderId="2"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6" borderId="2" xfId="0" applyFont="1" applyFill="1" applyBorder="1" applyAlignment="1">
      <alignment vertical="center" wrapText="1"/>
    </xf>
    <xf numFmtId="0" fontId="1" fillId="6" borderId="2" xfId="0" applyFont="1" applyFill="1" applyBorder="1" applyAlignment="1">
      <alignment horizontal="center" vertical="center" wrapText="1"/>
    </xf>
    <xf numFmtId="0" fontId="8" fillId="6" borderId="2" xfId="0" applyFont="1" applyFill="1" applyBorder="1" applyAlignment="1">
      <alignment horizontal="right" vertical="center" wrapText="1"/>
    </xf>
    <xf numFmtId="0" fontId="1" fillId="6" borderId="2" xfId="0" applyFont="1" applyFill="1" applyBorder="1" applyAlignment="1">
      <alignment horizontal="right" vertical="center" wrapText="1"/>
    </xf>
    <xf numFmtId="0" fontId="6" fillId="0" borderId="7" xfId="0" applyFont="1" applyBorder="1" applyAlignment="1">
      <alignment horizontal="center" vertical="center" wrapText="1"/>
    </xf>
    <xf numFmtId="0" fontId="1" fillId="0" borderId="7" xfId="0" applyFont="1" applyBorder="1" applyAlignment="1">
      <alignment wrapText="1"/>
    </xf>
    <xf numFmtId="0" fontId="6" fillId="5" borderId="2" xfId="0" applyFont="1" applyFill="1" applyBorder="1" applyAlignment="1">
      <alignment horizontal="center" vertical="center" wrapText="1"/>
    </xf>
    <xf numFmtId="0" fontId="6" fillId="0" borderId="4" xfId="0" applyFont="1" applyBorder="1" applyAlignment="1">
      <alignment vertical="center" wrapText="1"/>
    </xf>
    <xf numFmtId="0" fontId="1" fillId="0" borderId="8" xfId="0" applyFont="1" applyBorder="1" applyAlignment="1">
      <alignment wrapText="1"/>
    </xf>
    <xf numFmtId="0" fontId="1" fillId="0" borderId="9" xfId="0" applyFont="1" applyBorder="1" applyAlignment="1">
      <alignment wrapText="1"/>
    </xf>
    <xf numFmtId="0" fontId="1" fillId="0" borderId="5" xfId="0" applyFont="1" applyBorder="1" applyAlignment="1">
      <alignment vertical="center" wrapText="1"/>
    </xf>
    <xf numFmtId="0" fontId="6" fillId="3" borderId="2" xfId="0" applyFont="1" applyFill="1" applyBorder="1" applyAlignment="1">
      <alignment horizontal="center" wrapText="1"/>
    </xf>
    <xf numFmtId="0" fontId="1" fillId="3" borderId="2" xfId="0" applyFont="1" applyFill="1" applyBorder="1" applyAlignment="1">
      <alignment horizontal="right" vertical="center" wrapText="1"/>
    </xf>
    <xf numFmtId="164" fontId="1" fillId="3" borderId="2" xfId="0" applyNumberFormat="1" applyFont="1" applyFill="1" applyBorder="1" applyAlignment="1">
      <alignment horizontal="right" vertical="center" wrapText="1"/>
    </xf>
    <xf numFmtId="0" fontId="8" fillId="3" borderId="2" xfId="0" applyFont="1" applyFill="1" applyBorder="1" applyAlignment="1">
      <alignment horizontal="right" vertical="center" wrapText="1"/>
    </xf>
    <xf numFmtId="165" fontId="1" fillId="3" borderId="2" xfId="0" applyNumberFormat="1" applyFont="1" applyFill="1" applyBorder="1" applyAlignment="1">
      <alignment horizontal="right" vertical="center" wrapText="1"/>
    </xf>
    <xf numFmtId="164" fontId="1" fillId="3" borderId="2" xfId="0" applyNumberFormat="1" applyFont="1" applyFill="1" applyBorder="1" applyAlignment="1">
      <alignment wrapText="1"/>
    </xf>
    <xf numFmtId="0" fontId="1" fillId="3" borderId="2" xfId="0" applyFont="1" applyFill="1" applyBorder="1" applyAlignment="1">
      <alignment wrapText="1"/>
    </xf>
    <xf numFmtId="0" fontId="6" fillId="0" borderId="2" xfId="0" applyFont="1" applyBorder="1" applyAlignment="1">
      <alignment horizontal="center" wrapText="1"/>
    </xf>
    <xf numFmtId="0" fontId="1" fillId="0" borderId="1" xfId="0" applyFont="1" applyBorder="1" applyAlignment="1">
      <alignment horizontal="right" vertical="center" wrapText="1"/>
    </xf>
    <xf numFmtId="0" fontId="6" fillId="0" borderId="1" xfId="0" applyFont="1" applyBorder="1" applyAlignment="1">
      <alignment horizontal="center" vertical="center" wrapText="1"/>
    </xf>
    <xf numFmtId="0" fontId="1" fillId="5" borderId="1" xfId="0" applyFont="1" applyFill="1" applyBorder="1" applyAlignment="1">
      <alignment horizontal="right" vertical="center" wrapText="1"/>
    </xf>
    <xf numFmtId="0" fontId="1" fillId="5" borderId="2" xfId="0" applyFont="1" applyFill="1" applyBorder="1" applyAlignment="1">
      <alignment horizontal="right" wrapText="1"/>
    </xf>
    <xf numFmtId="0" fontId="6" fillId="0" borderId="7" xfId="0" applyFont="1" applyBorder="1" applyAlignment="1">
      <alignment horizontal="right" vertical="center" wrapText="1"/>
    </xf>
    <xf numFmtId="0" fontId="6" fillId="2" borderId="1" xfId="0" applyFont="1" applyFill="1" applyBorder="1" applyAlignment="1">
      <alignment horizontal="right" vertical="center" wrapText="1"/>
    </xf>
    <xf numFmtId="0" fontId="1" fillId="0" borderId="2" xfId="0" applyFont="1" applyBorder="1" applyAlignment="1">
      <alignment horizontal="left" vertical="center" wrapText="1"/>
    </xf>
    <xf numFmtId="0" fontId="1" fillId="3" borderId="1" xfId="0" applyFont="1" applyFill="1" applyBorder="1" applyAlignment="1">
      <alignment horizontal="right" vertical="center" wrapText="1"/>
    </xf>
    <xf numFmtId="0" fontId="1" fillId="3" borderId="1" xfId="0" applyFont="1" applyFill="1" applyBorder="1" applyAlignment="1">
      <alignment wrapText="1"/>
    </xf>
    <xf numFmtId="0" fontId="1" fillId="0" borderId="1" xfId="0" applyFont="1" applyBorder="1" applyAlignment="1">
      <alignment horizontal="center" vertical="center" wrapText="1"/>
    </xf>
    <xf numFmtId="0" fontId="8" fillId="0" borderId="1" xfId="0" applyFont="1" applyBorder="1" applyAlignment="1">
      <alignment horizontal="right" vertical="center" wrapText="1"/>
    </xf>
    <xf numFmtId="0" fontId="1" fillId="0" borderId="7" xfId="0" applyFont="1" applyBorder="1" applyAlignment="1">
      <alignment horizontal="right" wrapText="1"/>
    </xf>
    <xf numFmtId="0" fontId="1" fillId="0" borderId="7" xfId="0" applyFont="1" applyBorder="1" applyAlignment="1">
      <alignment horizontal="center" wrapText="1"/>
    </xf>
    <xf numFmtId="0" fontId="6" fillId="8" borderId="2"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2" xfId="0" applyFont="1" applyFill="1" applyBorder="1" applyAlignment="1">
      <alignment horizontal="right" vertical="center" wrapText="1"/>
    </xf>
    <xf numFmtId="164" fontId="6" fillId="9" borderId="2" xfId="0" applyNumberFormat="1" applyFont="1" applyFill="1" applyBorder="1" applyAlignment="1">
      <alignment horizontal="right" vertical="center" wrapText="1"/>
    </xf>
    <xf numFmtId="168" fontId="1" fillId="0" borderId="2" xfId="0" applyNumberFormat="1" applyFont="1" applyBorder="1" applyAlignment="1">
      <alignment horizontal="right" vertical="center" wrapText="1"/>
    </xf>
    <xf numFmtId="169" fontId="1" fillId="0" borderId="2" xfId="0" applyNumberFormat="1" applyFont="1" applyBorder="1" applyAlignment="1">
      <alignment horizontal="right" vertical="center" wrapText="1"/>
    </xf>
    <xf numFmtId="0" fontId="1" fillId="4" borderId="2" xfId="0" applyFont="1" applyFill="1" applyBorder="1" applyAlignment="1">
      <alignment wrapText="1"/>
    </xf>
    <xf numFmtId="0" fontId="1" fillId="4" borderId="2" xfId="0" applyFont="1" applyFill="1" applyBorder="1" applyAlignment="1">
      <alignment horizontal="center" wrapText="1"/>
    </xf>
    <xf numFmtId="0" fontId="1" fillId="4" borderId="2" xfId="0" applyFont="1" applyFill="1" applyBorder="1" applyAlignment="1">
      <alignment horizontal="center" vertical="center" wrapText="1"/>
    </xf>
    <xf numFmtId="164" fontId="1" fillId="4" borderId="2" xfId="0" applyNumberFormat="1" applyFont="1" applyFill="1" applyBorder="1" applyAlignment="1">
      <alignment wrapText="1"/>
    </xf>
    <xf numFmtId="164" fontId="6" fillId="0" borderId="2" xfId="0" applyNumberFormat="1" applyFont="1" applyBorder="1" applyAlignment="1">
      <alignment horizontal="center" vertical="center" wrapText="1"/>
    </xf>
    <xf numFmtId="171" fontId="1" fillId="0" borderId="2" xfId="0" applyNumberFormat="1" applyFont="1" applyBorder="1" applyAlignment="1">
      <alignment horizontal="right" vertical="center" wrapText="1"/>
    </xf>
    <xf numFmtId="0" fontId="1" fillId="5" borderId="2" xfId="0" applyFont="1" applyFill="1" applyBorder="1" applyAlignment="1">
      <alignment horizontal="left" vertical="center" wrapText="1"/>
    </xf>
    <xf numFmtId="166" fontId="1" fillId="0" borderId="2" xfId="0" applyNumberFormat="1" applyFont="1" applyBorder="1" applyAlignment="1">
      <alignment horizontal="right" vertical="center" wrapText="1"/>
    </xf>
    <xf numFmtId="167" fontId="1" fillId="0" borderId="2" xfId="0" applyNumberFormat="1" applyFont="1" applyBorder="1" applyAlignment="1">
      <alignment vertical="center" wrapText="1"/>
    </xf>
    <xf numFmtId="165" fontId="1" fillId="0" borderId="2" xfId="0" applyNumberFormat="1" applyFont="1" applyBorder="1" applyAlignment="1">
      <alignment vertical="center" wrapText="1"/>
    </xf>
    <xf numFmtId="164" fontId="1" fillId="0" borderId="2" xfId="0" applyNumberFormat="1" applyFont="1" applyBorder="1" applyAlignment="1">
      <alignment vertical="center" wrapText="1"/>
    </xf>
    <xf numFmtId="0" fontId="1" fillId="0" borderId="4" xfId="0" applyFont="1" applyBorder="1" applyAlignment="1">
      <alignment horizontal="left" vertical="center" wrapText="1"/>
    </xf>
    <xf numFmtId="165" fontId="1" fillId="0" borderId="4" xfId="0" applyNumberFormat="1" applyFont="1" applyBorder="1" applyAlignment="1">
      <alignment horizontal="right" vertical="center" wrapText="1"/>
    </xf>
    <xf numFmtId="164" fontId="6" fillId="5" borderId="2" xfId="0" applyNumberFormat="1" applyFont="1" applyFill="1" applyBorder="1" applyAlignment="1">
      <alignment horizontal="center" vertical="center" wrapText="1"/>
    </xf>
    <xf numFmtId="168" fontId="1" fillId="5" borderId="2" xfId="0" applyNumberFormat="1" applyFont="1" applyFill="1" applyBorder="1" applyAlignment="1">
      <alignment horizontal="right" vertical="center" wrapText="1"/>
    </xf>
    <xf numFmtId="0" fontId="1" fillId="4" borderId="2" xfId="0" applyFont="1" applyFill="1" applyBorder="1" applyAlignment="1">
      <alignment horizontal="left" vertical="center" wrapText="1"/>
    </xf>
    <xf numFmtId="0" fontId="6" fillId="4" borderId="2" xfId="0" applyFont="1" applyFill="1" applyBorder="1" applyAlignment="1">
      <alignment horizontal="center" vertical="center" wrapText="1"/>
    </xf>
    <xf numFmtId="0" fontId="6" fillId="4" borderId="2" xfId="0" applyFont="1" applyFill="1" applyBorder="1" applyAlignment="1">
      <alignment horizontal="right" vertical="center" wrapText="1"/>
    </xf>
    <xf numFmtId="0" fontId="1" fillId="0" borderId="7" xfId="0" applyFont="1" applyBorder="1" applyAlignment="1">
      <alignment horizontal="center" wrapText="1"/>
    </xf>
    <xf numFmtId="0" fontId="8" fillId="5" borderId="2" xfId="0" applyFont="1" applyFill="1" applyBorder="1" applyAlignment="1">
      <alignment horizontal="right" vertical="center" wrapText="1"/>
    </xf>
    <xf numFmtId="168" fontId="8" fillId="5" borderId="2" xfId="0" applyNumberFormat="1" applyFont="1" applyFill="1" applyBorder="1" applyAlignment="1">
      <alignment horizontal="right" vertical="center" wrapText="1"/>
    </xf>
    <xf numFmtId="0" fontId="1" fillId="5" borderId="2" xfId="0" applyFont="1" applyFill="1" applyBorder="1" applyAlignment="1">
      <alignment wrapText="1"/>
    </xf>
    <xf numFmtId="0" fontId="1" fillId="5" borderId="2" xfId="0" applyFont="1" applyFill="1" applyBorder="1" applyAlignment="1">
      <alignment horizontal="center" wrapText="1"/>
    </xf>
    <xf numFmtId="164" fontId="8" fillId="3" borderId="2" xfId="0" applyNumberFormat="1" applyFont="1" applyFill="1" applyBorder="1" applyAlignment="1">
      <alignment horizontal="right" vertical="center" wrapText="1"/>
    </xf>
    <xf numFmtId="0" fontId="1" fillId="4" borderId="2" xfId="0" applyFont="1" applyFill="1" applyBorder="1" applyAlignment="1">
      <alignment horizontal="right" vertical="center" wrapText="1"/>
    </xf>
    <xf numFmtId="164" fontId="1" fillId="5" borderId="2" xfId="0" applyNumberFormat="1" applyFont="1" applyFill="1" applyBorder="1" applyAlignment="1">
      <alignment wrapText="1"/>
    </xf>
    <xf numFmtId="0" fontId="1" fillId="4" borderId="2" xfId="0" applyFont="1" applyFill="1" applyBorder="1" applyAlignment="1">
      <alignment vertical="center" wrapText="1"/>
    </xf>
    <xf numFmtId="0" fontId="8" fillId="4" borderId="2" xfId="0" applyFont="1" applyFill="1" applyBorder="1" applyAlignment="1">
      <alignment horizontal="right" vertical="center" wrapText="1"/>
    </xf>
    <xf numFmtId="0" fontId="6" fillId="0" borderId="2" xfId="0" applyFont="1" applyBorder="1" applyAlignment="1">
      <alignment wrapText="1"/>
    </xf>
    <xf numFmtId="0" fontId="6" fillId="7" borderId="2" xfId="0" applyFont="1" applyFill="1" applyBorder="1" applyAlignment="1">
      <alignment horizontal="center" wrapText="1"/>
    </xf>
    <xf numFmtId="0" fontId="6" fillId="4" borderId="2" xfId="0" applyFont="1" applyFill="1" applyBorder="1" applyAlignment="1">
      <alignment horizontal="center" wrapText="1"/>
    </xf>
    <xf numFmtId="0" fontId="1" fillId="7" borderId="2" xfId="0" applyFont="1" applyFill="1" applyBorder="1" applyAlignment="1">
      <alignment wrapText="1"/>
    </xf>
    <xf numFmtId="0" fontId="1" fillId="0" borderId="2" xfId="0" applyFont="1" applyBorder="1" applyAlignment="1">
      <alignment wrapText="1"/>
    </xf>
    <xf numFmtId="0" fontId="1" fillId="0" borderId="2" xfId="0" applyFont="1" applyBorder="1" applyAlignment="1">
      <alignment horizontal="left" wrapText="1"/>
    </xf>
    <xf numFmtId="0" fontId="1" fillId="6" borderId="2" xfId="0" applyFont="1" applyFill="1" applyBorder="1" applyAlignment="1">
      <alignment horizontal="center" wrapText="1"/>
    </xf>
    <xf numFmtId="165" fontId="1" fillId="0" borderId="2" xfId="0" applyNumberFormat="1" applyFont="1" applyBorder="1" applyAlignment="1">
      <alignment wrapText="1"/>
    </xf>
    <xf numFmtId="170" fontId="1" fillId="0" borderId="2" xfId="0" applyNumberFormat="1" applyFont="1" applyBorder="1" applyAlignment="1">
      <alignment wrapText="1"/>
    </xf>
    <xf numFmtId="0" fontId="1" fillId="5" borderId="2" xfId="0" applyFont="1" applyFill="1" applyBorder="1" applyAlignment="1">
      <alignment horizontal="center" wrapText="1"/>
    </xf>
    <xf numFmtId="0" fontId="1" fillId="0" borderId="4" xfId="0" applyFont="1" applyBorder="1" applyAlignment="1">
      <alignment horizontal="center" wrapText="1"/>
    </xf>
    <xf numFmtId="164" fontId="1" fillId="0" borderId="4" xfId="0" applyNumberFormat="1" applyFont="1" applyBorder="1" applyAlignment="1">
      <alignment wrapText="1"/>
    </xf>
    <xf numFmtId="0" fontId="6" fillId="8" borderId="1" xfId="0" applyFont="1" applyFill="1" applyBorder="1" applyAlignment="1">
      <alignment horizontal="center" vertical="center" wrapText="1"/>
    </xf>
    <xf numFmtId="164" fontId="1" fillId="0" borderId="1" xfId="0" applyNumberFormat="1" applyFont="1" applyBorder="1" applyAlignment="1">
      <alignment horizontal="center" vertical="center" wrapText="1"/>
    </xf>
    <xf numFmtId="0" fontId="1" fillId="0" borderId="1" xfId="0" applyFont="1" applyBorder="1" applyAlignment="1">
      <alignment horizontal="right" wrapText="1"/>
    </xf>
    <xf numFmtId="0" fontId="9" fillId="10" borderId="2" xfId="0" applyFont="1" applyFill="1" applyBorder="1" applyAlignment="1">
      <alignment horizontal="center" vertical="center" wrapText="1"/>
    </xf>
    <xf numFmtId="0" fontId="9" fillId="10" borderId="5" xfId="0" applyFont="1" applyFill="1" applyBorder="1" applyAlignment="1">
      <alignment horizontal="center" vertical="center" wrapText="1"/>
    </xf>
    <xf numFmtId="0" fontId="9" fillId="10" borderId="2" xfId="0" applyFont="1" applyFill="1" applyBorder="1" applyAlignment="1">
      <alignment horizontal="right" vertical="center" wrapText="1"/>
    </xf>
    <xf numFmtId="164" fontId="6" fillId="3" borderId="2" xfId="0" applyNumberFormat="1" applyFont="1" applyFill="1" applyBorder="1" applyAlignment="1">
      <alignment horizontal="right" vertical="center" wrapText="1"/>
    </xf>
    <xf numFmtId="0" fontId="8" fillId="0" borderId="2" xfId="0" applyFont="1" applyBorder="1" applyAlignment="1">
      <alignment horizontal="right" wrapText="1"/>
    </xf>
    <xf numFmtId="173" fontId="1" fillId="0" borderId="2" xfId="0" applyNumberFormat="1" applyFont="1" applyBorder="1" applyAlignment="1">
      <alignment horizontal="right" wrapText="1"/>
    </xf>
    <xf numFmtId="174" fontId="1" fillId="0" borderId="2" xfId="0" applyNumberFormat="1" applyFont="1" applyBorder="1" applyAlignment="1">
      <alignment horizontal="right" vertical="center" wrapText="1"/>
    </xf>
    <xf numFmtId="0" fontId="8" fillId="0" borderId="2" xfId="0" applyFont="1" applyBorder="1" applyAlignment="1">
      <alignment horizontal="right" wrapText="1"/>
    </xf>
    <xf numFmtId="0" fontId="9" fillId="10" borderId="1" xfId="0" applyFont="1" applyFill="1" applyBorder="1" applyAlignment="1">
      <alignment horizontal="right" vertical="center" wrapText="1"/>
    </xf>
    <xf numFmtId="168" fontId="1" fillId="0" borderId="2" xfId="0" applyNumberFormat="1" applyFont="1" applyBorder="1" applyAlignment="1">
      <alignment horizontal="right" wrapText="1"/>
    </xf>
    <xf numFmtId="0" fontId="1" fillId="0" borderId="7" xfId="0" applyFont="1" applyBorder="1" applyAlignment="1">
      <alignment wrapText="1"/>
    </xf>
    <xf numFmtId="166" fontId="17" fillId="0" borderId="2" xfId="0" applyNumberFormat="1" applyFont="1" applyBorder="1" applyAlignment="1">
      <alignment horizontal="right" vertical="center" wrapText="1"/>
    </xf>
    <xf numFmtId="167" fontId="17" fillId="0" borderId="2" xfId="0" applyNumberFormat="1" applyFont="1" applyBorder="1" applyAlignment="1">
      <alignment horizontal="right" vertical="center" wrapText="1"/>
    </xf>
    <xf numFmtId="165" fontId="17" fillId="0" borderId="2" xfId="0" applyNumberFormat="1" applyFont="1" applyBorder="1" applyAlignment="1">
      <alignment horizontal="right" vertical="center" wrapText="1"/>
    </xf>
    <xf numFmtId="0" fontId="17" fillId="0" borderId="2" xfId="0" applyFont="1" applyBorder="1" applyAlignment="1">
      <alignment vertical="center" wrapText="1"/>
    </xf>
    <xf numFmtId="0" fontId="17" fillId="0" borderId="2" xfId="0" applyFont="1" applyBorder="1" applyAlignment="1">
      <alignment horizontal="center" vertical="center" wrapText="1"/>
    </xf>
    <xf numFmtId="0" fontId="17" fillId="0" borderId="2" xfId="0" applyFont="1" applyBorder="1" applyAlignment="1">
      <alignment horizontal="right" vertical="center" wrapText="1"/>
    </xf>
    <xf numFmtId="165" fontId="17" fillId="0" borderId="2" xfId="0" applyNumberFormat="1" applyFont="1" applyFill="1" applyBorder="1" applyAlignment="1">
      <alignment horizontal="left" vertical="center" wrapText="1" indent="5"/>
    </xf>
    <xf numFmtId="164" fontId="17" fillId="0" borderId="2" xfId="0" applyNumberFormat="1" applyFont="1" applyBorder="1" applyAlignment="1">
      <alignment horizontal="right" vertical="center" wrapText="1"/>
    </xf>
    <xf numFmtId="0" fontId="1" fillId="0" borderId="10" xfId="0" applyFont="1" applyBorder="1" applyAlignment="1">
      <alignment wrapText="1"/>
    </xf>
    <xf numFmtId="166" fontId="17" fillId="0" borderId="1" xfId="0" applyNumberFormat="1" applyFont="1" applyBorder="1" applyAlignment="1">
      <alignment horizontal="right" vertical="center" wrapText="1"/>
    </xf>
    <xf numFmtId="0" fontId="20" fillId="2" borderId="2"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2" xfId="0" applyFont="1" applyFill="1" applyBorder="1" applyAlignment="1">
      <alignment horizontal="right" vertical="center" wrapText="1"/>
    </xf>
    <xf numFmtId="0" fontId="21" fillId="0" borderId="2" xfId="0" applyFont="1" applyBorder="1" applyAlignment="1">
      <alignment horizontal="center" vertical="center" wrapText="1"/>
    </xf>
    <xf numFmtId="0" fontId="20" fillId="0" borderId="2" xfId="0" applyFont="1" applyBorder="1" applyAlignment="1">
      <alignment vertical="center" wrapText="1"/>
    </xf>
    <xf numFmtId="0" fontId="20" fillId="0" borderId="2" xfId="0" applyFont="1" applyBorder="1" applyAlignment="1">
      <alignment horizontal="center" vertical="center" wrapText="1"/>
    </xf>
    <xf numFmtId="165" fontId="20" fillId="0" borderId="2" xfId="0" applyNumberFormat="1" applyFont="1" applyBorder="1" applyAlignment="1">
      <alignment horizontal="right" vertical="center" wrapText="1"/>
    </xf>
    <xf numFmtId="166" fontId="20" fillId="0" borderId="2" xfId="0" applyNumberFormat="1" applyFont="1" applyBorder="1" applyAlignment="1">
      <alignment horizontal="right" vertical="center" wrapText="1"/>
    </xf>
    <xf numFmtId="167" fontId="20" fillId="0" borderId="2" xfId="0" applyNumberFormat="1" applyFont="1" applyBorder="1" applyAlignment="1">
      <alignment horizontal="right" vertical="center" wrapText="1"/>
    </xf>
    <xf numFmtId="0" fontId="20" fillId="0" borderId="2" xfId="0" applyFont="1" applyBorder="1" applyAlignment="1">
      <alignment horizontal="right" vertical="center" wrapText="1"/>
    </xf>
    <xf numFmtId="0" fontId="20" fillId="0" borderId="1" xfId="0" applyFont="1" applyBorder="1" applyAlignment="1">
      <alignment horizontal="right" vertical="center" wrapText="1"/>
    </xf>
    <xf numFmtId="165" fontId="20" fillId="0" borderId="2" xfId="0" applyNumberFormat="1" applyFont="1" applyBorder="1" applyAlignment="1">
      <alignment horizontal="center" vertical="center" wrapText="1"/>
    </xf>
    <xf numFmtId="0" fontId="20" fillId="0" borderId="2" xfId="0" applyFont="1" applyBorder="1" applyAlignment="1">
      <alignment horizontal="right" wrapText="1"/>
    </xf>
    <xf numFmtId="0" fontId="17" fillId="0" borderId="2" xfId="0" applyFont="1" applyBorder="1" applyAlignment="1">
      <alignment horizontal="right" wrapText="1"/>
    </xf>
    <xf numFmtId="0" fontId="17" fillId="0" borderId="2" xfId="0" applyFont="1" applyBorder="1" applyAlignment="1">
      <alignment horizontal="center" wrapText="1"/>
    </xf>
    <xf numFmtId="167" fontId="17" fillId="0" borderId="2" xfId="0" applyNumberFormat="1" applyFont="1" applyBorder="1" applyAlignment="1">
      <alignment horizontal="right" wrapText="1"/>
    </xf>
    <xf numFmtId="164" fontId="21" fillId="0" borderId="2"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right" vertical="center" wrapText="1"/>
    </xf>
    <xf numFmtId="0" fontId="18" fillId="0" borderId="2" xfId="0" applyFont="1" applyBorder="1" applyAlignment="1">
      <alignment horizontal="right" vertical="center" wrapText="1"/>
    </xf>
    <xf numFmtId="0" fontId="17" fillId="0" borderId="2" xfId="0" applyFont="1" applyBorder="1" applyAlignment="1">
      <alignment horizontal="left" wrapText="1"/>
    </xf>
    <xf numFmtId="0" fontId="17" fillId="0" borderId="2" xfId="0" applyFont="1" applyBorder="1" applyAlignment="1">
      <alignment wrapText="1"/>
    </xf>
    <xf numFmtId="0" fontId="22" fillId="0" borderId="2" xfId="0" applyFont="1" applyBorder="1" applyAlignment="1">
      <alignment horizontal="center" vertical="center" wrapText="1"/>
    </xf>
    <xf numFmtId="0" fontId="20" fillId="0" borderId="1" xfId="0" applyFont="1" applyBorder="1" applyAlignment="1">
      <alignment horizontal="center" vertical="center" wrapText="1"/>
    </xf>
    <xf numFmtId="0" fontId="20" fillId="6" borderId="2" xfId="0" applyFont="1" applyFill="1" applyBorder="1" applyAlignment="1">
      <alignment horizontal="center" vertical="center" wrapText="1"/>
    </xf>
    <xf numFmtId="0" fontId="17" fillId="7" borderId="2" xfId="0" applyFont="1" applyFill="1" applyBorder="1" applyAlignment="1">
      <alignment vertical="center" wrapText="1"/>
    </xf>
    <xf numFmtId="0" fontId="17" fillId="7" borderId="2" xfId="0" applyFont="1" applyFill="1" applyBorder="1" applyAlignment="1">
      <alignment horizontal="center" vertical="center" wrapText="1"/>
    </xf>
    <xf numFmtId="0" fontId="18" fillId="7" borderId="2" xfId="0" applyFont="1" applyFill="1" applyBorder="1" applyAlignment="1">
      <alignment horizontal="right" vertical="center" wrapText="1"/>
    </xf>
    <xf numFmtId="0" fontId="18" fillId="7" borderId="1" xfId="0" applyFont="1" applyFill="1" applyBorder="1" applyAlignment="1">
      <alignment horizontal="right" vertical="center" wrapText="1"/>
    </xf>
    <xf numFmtId="0" fontId="18" fillId="7" borderId="5" xfId="0" applyFont="1" applyFill="1" applyBorder="1" applyAlignment="1">
      <alignment horizontal="right" vertical="center" wrapText="1"/>
    </xf>
    <xf numFmtId="0" fontId="17" fillId="7" borderId="1" xfId="0" applyFont="1" applyFill="1" applyBorder="1" applyAlignment="1">
      <alignment horizontal="right" vertical="center" wrapText="1"/>
    </xf>
    <xf numFmtId="0" fontId="17" fillId="7" borderId="2" xfId="0" applyFont="1" applyFill="1" applyBorder="1" applyAlignment="1">
      <alignment horizontal="right" wrapText="1"/>
    </xf>
    <xf numFmtId="0" fontId="24" fillId="7" borderId="2" xfId="0" applyFont="1" applyFill="1" applyBorder="1" applyAlignment="1">
      <alignment vertical="center" wrapText="1"/>
    </xf>
    <xf numFmtId="0" fontId="17" fillId="7" borderId="1" xfId="0" applyFont="1" applyFill="1" applyBorder="1" applyAlignment="1">
      <alignment vertical="center" wrapText="1"/>
    </xf>
    <xf numFmtId="0" fontId="17" fillId="0" borderId="6" xfId="0" applyFont="1" applyBorder="1" applyAlignment="1">
      <alignment wrapText="1"/>
    </xf>
    <xf numFmtId="0" fontId="18" fillId="0" borderId="2" xfId="0" applyFont="1" applyBorder="1" applyAlignment="1">
      <alignment horizontal="center" vertical="center" wrapText="1"/>
    </xf>
    <xf numFmtId="0" fontId="8" fillId="0" borderId="10" xfId="0" applyFont="1" applyBorder="1" applyAlignment="1">
      <alignment horizontal="right" vertical="center" wrapText="1"/>
    </xf>
    <xf numFmtId="165" fontId="17" fillId="0" borderId="10" xfId="0" applyNumberFormat="1" applyFont="1" applyBorder="1" applyAlignment="1">
      <alignment horizontal="right" vertical="center" wrapText="1"/>
    </xf>
    <xf numFmtId="0" fontId="1" fillId="0" borderId="10" xfId="0" applyFont="1" applyBorder="1" applyAlignment="1">
      <alignment horizontal="left" vertical="center" wrapText="1"/>
    </xf>
    <xf numFmtId="0" fontId="21" fillId="0" borderId="11" xfId="0" applyFont="1" applyBorder="1" applyAlignment="1">
      <alignment horizontal="center" vertical="center" wrapText="1"/>
    </xf>
    <xf numFmtId="0" fontId="20" fillId="0" borderId="11" xfId="0" applyFont="1" applyBorder="1" applyAlignment="1">
      <alignment horizontal="center" vertical="center" wrapText="1"/>
    </xf>
    <xf numFmtId="0" fontId="6" fillId="2" borderId="11"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3" borderId="11" xfId="0" applyFont="1" applyFill="1" applyBorder="1" applyAlignment="1">
      <alignment horizontal="center" vertical="center" wrapText="1"/>
    </xf>
    <xf numFmtId="9" fontId="1" fillId="6" borderId="2" xfId="0" applyNumberFormat="1" applyFont="1" applyFill="1" applyBorder="1" applyAlignment="1">
      <alignment horizontal="right" vertical="center" wrapText="1"/>
    </xf>
    <xf numFmtId="0" fontId="1" fillId="0" borderId="2" xfId="0" applyNumberFormat="1" applyFont="1" applyBorder="1" applyAlignment="1">
      <alignment horizontal="right" vertical="center" wrapText="1"/>
    </xf>
    <xf numFmtId="0" fontId="17" fillId="0" borderId="2" xfId="0" applyNumberFormat="1" applyFont="1" applyBorder="1" applyAlignment="1">
      <alignment horizontal="right" vertical="center" wrapText="1"/>
    </xf>
    <xf numFmtId="171" fontId="17" fillId="0" borderId="2" xfId="0" applyNumberFormat="1" applyFont="1" applyBorder="1" applyAlignment="1">
      <alignment horizontal="right" vertical="center" wrapText="1"/>
    </xf>
    <xf numFmtId="3" fontId="1" fillId="0" borderId="2" xfId="0" applyNumberFormat="1" applyFont="1" applyBorder="1" applyAlignment="1">
      <alignment horizontal="right" vertical="center" wrapText="1"/>
    </xf>
    <xf numFmtId="167" fontId="20" fillId="0" borderId="2" xfId="0" applyNumberFormat="1" applyFont="1" applyBorder="1" applyAlignment="1">
      <alignment horizontal="right" wrapText="1"/>
    </xf>
    <xf numFmtId="9" fontId="1" fillId="0" borderId="2" xfId="0" applyNumberFormat="1" applyFont="1" applyBorder="1" applyAlignment="1">
      <alignment horizontal="right" vertical="center" wrapText="1"/>
    </xf>
    <xf numFmtId="0" fontId="6" fillId="9" borderId="2" xfId="0" applyNumberFormat="1" applyFont="1" applyFill="1" applyBorder="1" applyAlignment="1">
      <alignment horizontal="right" vertical="center" wrapText="1"/>
    </xf>
    <xf numFmtId="0" fontId="1" fillId="0" borderId="2" xfId="0" applyFont="1" applyFill="1" applyBorder="1" applyAlignment="1">
      <alignment horizontal="center" wrapText="1"/>
    </xf>
    <xf numFmtId="165" fontId="1" fillId="0" borderId="2" xfId="0" applyNumberFormat="1" applyFont="1" applyFill="1" applyBorder="1" applyAlignment="1">
      <alignment wrapText="1"/>
    </xf>
    <xf numFmtId="0" fontId="0" fillId="0" borderId="0" xfId="0" applyFill="1"/>
    <xf numFmtId="0" fontId="1" fillId="0" borderId="2" xfId="0" applyFont="1" applyFill="1" applyBorder="1" applyAlignment="1">
      <alignment vertical="center" wrapText="1"/>
    </xf>
    <xf numFmtId="0" fontId="1" fillId="0" borderId="2" xfId="0" applyFont="1" applyFill="1" applyBorder="1" applyAlignment="1">
      <alignment horizontal="center" vertical="center" wrapText="1"/>
    </xf>
    <xf numFmtId="172" fontId="1" fillId="0" borderId="2" xfId="0" applyNumberFormat="1" applyFont="1" applyFill="1" applyBorder="1" applyAlignment="1">
      <alignment wrapText="1"/>
    </xf>
    <xf numFmtId="168" fontId="1" fillId="0" borderId="2" xfId="0" applyNumberFormat="1" applyFont="1" applyFill="1" applyBorder="1" applyAlignment="1">
      <alignment horizontal="right" vertical="center" wrapText="1"/>
    </xf>
    <xf numFmtId="165" fontId="17" fillId="0" borderId="2" xfId="0" applyNumberFormat="1" applyFont="1" applyBorder="1" applyAlignment="1">
      <alignment vertical="center" wrapText="1"/>
    </xf>
    <xf numFmtId="166" fontId="17" fillId="0" borderId="2" xfId="0" applyNumberFormat="1" applyFont="1" applyBorder="1" applyAlignment="1">
      <alignment vertical="center" wrapText="1"/>
    </xf>
    <xf numFmtId="0" fontId="1" fillId="0" borderId="4" xfId="0" applyFont="1" applyBorder="1" applyAlignment="1">
      <alignment vertical="center" wrapText="1"/>
    </xf>
    <xf numFmtId="0" fontId="1" fillId="0" borderId="7" xfId="0" applyFont="1" applyBorder="1" applyAlignment="1">
      <alignment vertical="center" wrapText="1"/>
    </xf>
    <xf numFmtId="0" fontId="17" fillId="0" borderId="2" xfId="0" applyFont="1" applyFill="1" applyBorder="1" applyAlignment="1">
      <alignment horizontal="left" vertical="center" wrapText="1"/>
    </xf>
    <xf numFmtId="0" fontId="1" fillId="0" borderId="2" xfId="0" applyFont="1" applyFill="1" applyBorder="1" applyAlignment="1">
      <alignment horizontal="left" vertical="center" wrapText="1"/>
    </xf>
    <xf numFmtId="0" fontId="6" fillId="5" borderId="2" xfId="0" applyFont="1" applyFill="1" applyBorder="1" applyAlignment="1">
      <alignment horizontal="left" vertical="center" wrapText="1"/>
    </xf>
    <xf numFmtId="0" fontId="1" fillId="0" borderId="1" xfId="0" applyFont="1" applyBorder="1" applyAlignment="1">
      <alignment vertical="center" wrapText="1"/>
    </xf>
    <xf numFmtId="0" fontId="0" fillId="0" borderId="0" xfId="0" applyAlignment="1">
      <alignment vertical="center"/>
    </xf>
    <xf numFmtId="0" fontId="17" fillId="0" borderId="2" xfId="0" applyFont="1" applyBorder="1" applyAlignment="1">
      <alignment horizontal="left" vertical="center" wrapText="1"/>
    </xf>
    <xf numFmtId="9" fontId="1" fillId="0" borderId="2" xfId="0" applyNumberFormat="1" applyFont="1" applyFill="1" applyBorder="1" applyAlignment="1">
      <alignment horizontal="right" vertical="center" wrapText="1"/>
    </xf>
    <xf numFmtId="10" fontId="1" fillId="0" borderId="2" xfId="0" applyNumberFormat="1" applyFont="1" applyFill="1" applyBorder="1" applyAlignment="1">
      <alignment horizontal="right" vertical="center" wrapText="1"/>
    </xf>
    <xf numFmtId="0" fontId="1" fillId="3" borderId="2" xfId="0" applyNumberFormat="1" applyFont="1" applyFill="1" applyBorder="1" applyAlignment="1">
      <alignment horizontal="right" vertical="center" wrapText="1"/>
    </xf>
    <xf numFmtId="10" fontId="1" fillId="0" borderId="2" xfId="0" applyNumberFormat="1" applyFont="1" applyBorder="1" applyAlignment="1">
      <alignment horizontal="right" vertical="center" wrapText="1"/>
    </xf>
    <xf numFmtId="9" fontId="17" fillId="0" borderId="2" xfId="0" applyNumberFormat="1" applyFont="1" applyBorder="1" applyAlignment="1">
      <alignment horizontal="right" vertical="center" wrapText="1"/>
    </xf>
    <xf numFmtId="9" fontId="18" fillId="0" borderId="2" xfId="0" applyNumberFormat="1" applyFont="1" applyBorder="1" applyAlignment="1">
      <alignment horizontal="right" vertical="center" wrapText="1"/>
    </xf>
    <xf numFmtId="168" fontId="17" fillId="0" borderId="2" xfId="0" applyNumberFormat="1" applyFont="1" applyBorder="1" applyAlignment="1">
      <alignment horizontal="right" vertical="center" wrapText="1"/>
    </xf>
    <xf numFmtId="0" fontId="17" fillId="0" borderId="2" xfId="0" applyFont="1" applyFill="1" applyBorder="1" applyAlignment="1">
      <alignment horizontal="center" vertical="center" wrapText="1"/>
    </xf>
    <xf numFmtId="0" fontId="1" fillId="0" borderId="10" xfId="0" applyFont="1" applyBorder="1" applyAlignment="1">
      <alignment vertical="center" wrapText="1"/>
    </xf>
    <xf numFmtId="0" fontId="1" fillId="0" borderId="10" xfId="0" applyFont="1" applyBorder="1" applyAlignment="1">
      <alignment horizontal="center" vertical="center" wrapText="1"/>
    </xf>
    <xf numFmtId="165" fontId="1" fillId="0" borderId="10" xfId="0" applyNumberFormat="1" applyFont="1" applyBorder="1" applyAlignment="1">
      <alignment horizontal="right" vertical="center" wrapText="1"/>
    </xf>
    <xf numFmtId="164" fontId="1" fillId="0" borderId="2"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center" wrapText="1"/>
    </xf>
    <xf numFmtId="0" fontId="1" fillId="0" borderId="1" xfId="0" applyFont="1" applyFill="1" applyBorder="1" applyAlignment="1">
      <alignment horizont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wrapText="1"/>
    </xf>
    <xf numFmtId="167" fontId="17" fillId="0" borderId="1" xfId="0" applyNumberFormat="1" applyFont="1" applyBorder="1" applyAlignment="1">
      <alignment horizontal="center" vertical="center" wrapText="1"/>
    </xf>
    <xf numFmtId="0" fontId="6" fillId="0" borderId="1" xfId="0" applyFont="1" applyBorder="1" applyAlignment="1">
      <alignment horizontal="center" wrapText="1"/>
    </xf>
    <xf numFmtId="0" fontId="1" fillId="0" borderId="1" xfId="0" applyFont="1" applyBorder="1" applyAlignment="1">
      <alignment horizontal="center" wrapText="1"/>
    </xf>
    <xf numFmtId="0" fontId="1" fillId="7" borderId="1" xfId="0" applyFont="1" applyFill="1" applyBorder="1" applyAlignment="1">
      <alignment horizontal="center" wrapText="1"/>
    </xf>
    <xf numFmtId="3" fontId="1" fillId="0" borderId="2" xfId="0" applyNumberFormat="1" applyFont="1" applyBorder="1" applyAlignment="1">
      <alignment horizontal="center" vertical="center" wrapText="1"/>
    </xf>
    <xf numFmtId="170" fontId="1" fillId="0" borderId="1" xfId="0" applyNumberFormat="1" applyFont="1" applyBorder="1" applyAlignment="1">
      <alignment horizontal="center" vertical="center" wrapText="1"/>
    </xf>
    <xf numFmtId="0" fontId="0" fillId="0" borderId="0" xfId="0" applyAlignment="1">
      <alignment horizontal="center"/>
    </xf>
    <xf numFmtId="170" fontId="1" fillId="3" borderId="2" xfId="0" applyNumberFormat="1" applyFont="1" applyFill="1" applyBorder="1" applyAlignment="1">
      <alignment horizontal="center" vertical="center" wrapText="1"/>
    </xf>
    <xf numFmtId="170" fontId="1" fillId="0" borderId="2" xfId="0" applyNumberFormat="1" applyFont="1" applyBorder="1" applyAlignment="1">
      <alignment horizontal="center" vertical="center" wrapText="1"/>
    </xf>
    <xf numFmtId="170" fontId="1" fillId="5" borderId="2" xfId="0" applyNumberFormat="1" applyFont="1" applyFill="1" applyBorder="1" applyAlignment="1">
      <alignment horizontal="center" vertical="center" wrapText="1"/>
    </xf>
    <xf numFmtId="170" fontId="6" fillId="3" borderId="2" xfId="0" applyNumberFormat="1" applyFont="1" applyFill="1" applyBorder="1" applyAlignment="1">
      <alignment horizontal="center" vertical="center" wrapText="1"/>
    </xf>
    <xf numFmtId="170" fontId="1" fillId="4" borderId="2" xfId="0" applyNumberFormat="1" applyFont="1" applyFill="1" applyBorder="1" applyAlignment="1">
      <alignment horizontal="center" vertical="center" wrapText="1"/>
    </xf>
    <xf numFmtId="0" fontId="1" fillId="7" borderId="2" xfId="0" applyFont="1" applyFill="1" applyBorder="1" applyAlignment="1">
      <alignment horizontal="center" wrapText="1"/>
    </xf>
    <xf numFmtId="170" fontId="1" fillId="0" borderId="2" xfId="0" applyNumberFormat="1" applyFont="1" applyFill="1" applyBorder="1" applyAlignment="1">
      <alignment horizontal="center" vertical="center" wrapText="1"/>
    </xf>
    <xf numFmtId="170" fontId="1" fillId="0" borderId="2" xfId="0" applyNumberFormat="1" applyFont="1" applyBorder="1" applyAlignment="1">
      <alignment horizontal="center" wrapText="1"/>
    </xf>
    <xf numFmtId="0" fontId="18" fillId="0" borderId="2" xfId="0" applyFont="1" applyFill="1" applyBorder="1" applyAlignment="1">
      <alignment horizontal="right" wrapText="1"/>
    </xf>
    <xf numFmtId="0" fontId="18" fillId="0" borderId="4" xfId="0" applyFont="1" applyBorder="1" applyAlignment="1">
      <alignment horizontal="right" wrapText="1"/>
    </xf>
    <xf numFmtId="0" fontId="1" fillId="0" borderId="2" xfId="0" applyNumberFormat="1" applyFont="1" applyBorder="1" applyAlignment="1">
      <alignment horizontal="right" wrapText="1"/>
    </xf>
    <xf numFmtId="9" fontId="1" fillId="0" borderId="2" xfId="0" applyNumberFormat="1" applyFont="1" applyBorder="1" applyAlignment="1">
      <alignment horizontal="right" wrapText="1"/>
    </xf>
    <xf numFmtId="0" fontId="18" fillId="0" borderId="2" xfId="0" applyFont="1" applyBorder="1" applyAlignment="1">
      <alignment horizontal="right" wrapText="1"/>
    </xf>
    <xf numFmtId="9" fontId="1" fillId="0" borderId="2" xfId="6" applyFont="1" applyBorder="1" applyAlignment="1">
      <alignment horizontal="right" wrapText="1"/>
    </xf>
    <xf numFmtId="0" fontId="1" fillId="0" borderId="7" xfId="0" applyFont="1" applyBorder="1" applyAlignment="1">
      <alignment horizontal="center" vertical="center" wrapText="1"/>
    </xf>
    <xf numFmtId="0" fontId="0" fillId="0" borderId="0" xfId="0" applyAlignment="1">
      <alignment horizontal="center" vertical="center"/>
    </xf>
    <xf numFmtId="0" fontId="1" fillId="0" borderId="10" xfId="0" applyFont="1" applyBorder="1" applyAlignment="1">
      <alignment horizontal="center" wrapText="1"/>
    </xf>
    <xf numFmtId="0" fontId="18" fillId="0" borderId="10" xfId="0" applyFont="1" applyBorder="1" applyAlignment="1">
      <alignment horizontal="right" wrapText="1"/>
    </xf>
    <xf numFmtId="164" fontId="1" fillId="0" borderId="10" xfId="0" applyNumberFormat="1" applyFont="1" applyBorder="1" applyAlignment="1">
      <alignment wrapText="1"/>
    </xf>
    <xf numFmtId="0" fontId="20" fillId="2" borderId="1"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8" borderId="9"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10" borderId="0" xfId="0" applyFont="1" applyFill="1" applyBorder="1" applyAlignment="1">
      <alignment horizontal="center" vertical="center" wrapText="1"/>
    </xf>
    <xf numFmtId="9" fontId="1" fillId="6" borderId="2" xfId="0" applyNumberFormat="1" applyFont="1" applyFill="1" applyBorder="1" applyAlignment="1">
      <alignment horizontal="center" vertical="center" wrapText="1"/>
    </xf>
    <xf numFmtId="165" fontId="6" fillId="0" borderId="2" xfId="0" applyNumberFormat="1" applyFont="1" applyBorder="1" applyAlignment="1">
      <alignment horizontal="center" vertical="center" wrapText="1"/>
    </xf>
    <xf numFmtId="9" fontId="1" fillId="0" borderId="2" xfId="0" applyNumberFormat="1" applyFont="1" applyBorder="1" applyAlignment="1">
      <alignment horizontal="center" vertical="center" wrapText="1"/>
    </xf>
    <xf numFmtId="170" fontId="6" fillId="0" borderId="2" xfId="0" applyNumberFormat="1" applyFont="1" applyBorder="1" applyAlignment="1">
      <alignment horizontal="center" vertical="center" wrapText="1"/>
    </xf>
    <xf numFmtId="165" fontId="1" fillId="0" borderId="2" xfId="0" applyNumberFormat="1" applyFont="1" applyBorder="1" applyAlignment="1">
      <alignment horizontal="center" vertical="center" wrapText="1"/>
    </xf>
    <xf numFmtId="0" fontId="17" fillId="0" borderId="2" xfId="0" applyNumberFormat="1" applyFont="1" applyBorder="1" applyAlignment="1">
      <alignment horizontal="center" vertical="center" wrapText="1"/>
    </xf>
    <xf numFmtId="0" fontId="17" fillId="0" borderId="11" xfId="0"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11" xfId="0" applyNumberFormat="1" applyFont="1" applyBorder="1" applyAlignment="1">
      <alignment horizontal="center" vertical="center" wrapText="1"/>
    </xf>
    <xf numFmtId="0" fontId="17" fillId="7" borderId="1"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1" fillId="5" borderId="11" xfId="0" applyFont="1" applyFill="1" applyBorder="1" applyAlignment="1">
      <alignment horizontal="center" vertical="center" wrapText="1"/>
    </xf>
    <xf numFmtId="0" fontId="6" fillId="0" borderId="2" xfId="0" applyNumberFormat="1" applyFont="1" applyBorder="1" applyAlignment="1">
      <alignment horizontal="right" vertical="center" wrapText="1"/>
    </xf>
    <xf numFmtId="0" fontId="22" fillId="0" borderId="2" xfId="0" applyFont="1" applyBorder="1" applyAlignment="1">
      <alignment horizontal="right" vertical="center" wrapText="1"/>
    </xf>
    <xf numFmtId="0" fontId="17" fillId="0" borderId="1" xfId="0" applyFont="1" applyBorder="1" applyAlignment="1">
      <alignment horizontal="center" vertical="center" wrapText="1"/>
    </xf>
    <xf numFmtId="0" fontId="1" fillId="0" borderId="2" xfId="0" applyNumberFormat="1" applyFont="1" applyBorder="1" applyAlignment="1">
      <alignment horizontal="center" vertical="center" wrapText="1"/>
    </xf>
  </cellXfs>
  <cellStyles count="7">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Pourcentage" xfId="6" builtinId="5"/>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2"/>
  <sheetViews>
    <sheetView tabSelected="1" topLeftCell="B1" zoomScale="47" zoomScaleNormal="83" workbookViewId="0">
      <pane ySplit="1" topLeftCell="A2" activePane="bottomLeft" state="frozen"/>
      <selection pane="bottomLeft" activeCell="K132" sqref="K132"/>
    </sheetView>
  </sheetViews>
  <sheetFormatPr baseColWidth="10" defaultColWidth="13.08984375" defaultRowHeight="12.5"/>
  <cols>
    <col min="1" max="2" width="91.453125" customWidth="1"/>
    <col min="3" max="3" width="13.08984375" customWidth="1"/>
    <col min="4" max="4" width="15.54296875" customWidth="1"/>
    <col min="5" max="6" width="13.7265625" customWidth="1"/>
    <col min="7" max="7" width="14.6328125" customWidth="1"/>
    <col min="8" max="8" width="13.08984375" customWidth="1"/>
    <col min="9" max="13" width="15.90625" customWidth="1"/>
    <col min="14" max="15" width="24.54296875" style="254" customWidth="1"/>
  </cols>
  <sheetData>
    <row r="1" spans="1:15" ht="24.15" customHeight="1">
      <c r="A1" s="258" t="s">
        <v>0</v>
      </c>
      <c r="B1" s="259"/>
      <c r="C1" s="259"/>
      <c r="D1" s="259"/>
      <c r="E1" s="259"/>
      <c r="F1" s="259"/>
      <c r="G1" s="259"/>
      <c r="H1" s="259"/>
      <c r="I1" s="259"/>
      <c r="J1" s="259"/>
      <c r="K1" s="259"/>
      <c r="L1" s="260"/>
      <c r="M1" s="259"/>
      <c r="N1" s="259"/>
      <c r="O1" s="261"/>
    </row>
    <row r="2" spans="1:15" ht="24.15" customHeight="1">
      <c r="A2" s="143" t="s">
        <v>1</v>
      </c>
      <c r="B2" s="143" t="s">
        <v>2</v>
      </c>
      <c r="C2" s="258"/>
      <c r="D2" s="259"/>
      <c r="E2" s="259"/>
      <c r="F2" s="259"/>
      <c r="G2" s="259"/>
      <c r="H2" s="259"/>
      <c r="I2" s="259"/>
      <c r="J2" s="259"/>
      <c r="K2" s="259"/>
      <c r="L2" s="259"/>
      <c r="M2" s="259"/>
      <c r="N2" s="260"/>
      <c r="O2" s="261"/>
    </row>
    <row r="3" spans="1:15" ht="24.15" customHeight="1">
      <c r="A3" s="144" t="s">
        <v>3</v>
      </c>
      <c r="B3" s="144" t="s">
        <v>4</v>
      </c>
      <c r="C3" s="144"/>
      <c r="D3" s="144"/>
      <c r="E3" s="145"/>
      <c r="F3" s="145"/>
      <c r="G3" s="145"/>
      <c r="H3" s="145"/>
      <c r="I3" s="145"/>
      <c r="J3" s="145"/>
      <c r="K3" s="145"/>
      <c r="L3" s="145"/>
      <c r="M3" s="145"/>
      <c r="N3" s="144"/>
      <c r="O3" s="144"/>
    </row>
    <row r="4" spans="1:15" ht="24.15" customHeight="1">
      <c r="A4" s="146" t="s">
        <v>5</v>
      </c>
      <c r="B4" s="146" t="s">
        <v>6</v>
      </c>
      <c r="C4" s="146" t="s">
        <v>8</v>
      </c>
      <c r="D4" s="146" t="s">
        <v>9</v>
      </c>
      <c r="E4" s="146">
        <v>2015</v>
      </c>
      <c r="F4" s="146" t="s">
        <v>10</v>
      </c>
      <c r="G4" s="146">
        <v>2020</v>
      </c>
      <c r="H4" s="146">
        <v>2021</v>
      </c>
      <c r="I4" s="146">
        <v>2022</v>
      </c>
      <c r="J4" s="146" t="s">
        <v>11</v>
      </c>
      <c r="K4" s="146" t="s">
        <v>12</v>
      </c>
      <c r="L4" s="146" t="s">
        <v>13</v>
      </c>
      <c r="M4" s="146" t="s">
        <v>14</v>
      </c>
      <c r="N4" s="146" t="s">
        <v>15</v>
      </c>
      <c r="O4" s="146" t="s">
        <v>16</v>
      </c>
    </row>
    <row r="5" spans="1:15" ht="24.15" customHeight="1">
      <c r="A5" s="147" t="s">
        <v>955</v>
      </c>
      <c r="B5" s="147" t="s">
        <v>956</v>
      </c>
      <c r="C5" s="148" t="s">
        <v>17</v>
      </c>
      <c r="D5" s="148" t="s">
        <v>18</v>
      </c>
      <c r="E5" s="149">
        <v>487000</v>
      </c>
      <c r="F5" s="149">
        <v>248258.7</v>
      </c>
      <c r="G5" s="149">
        <v>244453.97</v>
      </c>
      <c r="H5" s="149">
        <v>197594.49</v>
      </c>
      <c r="I5" s="149">
        <v>189838.53</v>
      </c>
      <c r="J5" s="149">
        <v>176269.58</v>
      </c>
      <c r="K5" s="149">
        <v>172793.02</v>
      </c>
      <c r="L5" s="150">
        <f t="shared" ref="L5:L11" si="0">(K5-J5)/J5</f>
        <v>-1.9722972052239517E-2</v>
      </c>
      <c r="M5" s="151">
        <f t="shared" ref="M5:M10" si="1">K5/K$24</f>
        <v>0.5967447845662579</v>
      </c>
      <c r="N5" s="154"/>
      <c r="O5" s="148"/>
    </row>
    <row r="6" spans="1:15" ht="24.15" customHeight="1">
      <c r="A6" s="136" t="s">
        <v>19</v>
      </c>
      <c r="B6" s="136" t="s">
        <v>957</v>
      </c>
      <c r="C6" s="137"/>
      <c r="D6" s="137" t="s">
        <v>20</v>
      </c>
      <c r="E6" s="138"/>
      <c r="F6" s="135">
        <v>141456.78</v>
      </c>
      <c r="G6" s="135">
        <v>111314.09</v>
      </c>
      <c r="H6" s="135">
        <v>87463.26</v>
      </c>
      <c r="I6" s="135">
        <v>84454.77</v>
      </c>
      <c r="J6" s="135">
        <v>71603.48</v>
      </c>
      <c r="K6" s="135">
        <v>71984.59</v>
      </c>
      <c r="L6" s="133">
        <f t="shared" si="0"/>
        <v>5.3225066714634624E-3</v>
      </c>
      <c r="M6" s="134">
        <f t="shared" si="1"/>
        <v>0.24860048543419405</v>
      </c>
      <c r="N6" s="137"/>
      <c r="O6" s="137"/>
    </row>
    <row r="7" spans="1:15" ht="24.15" customHeight="1">
      <c r="A7" s="136" t="s">
        <v>21</v>
      </c>
      <c r="B7" s="136" t="s">
        <v>958</v>
      </c>
      <c r="C7" s="137"/>
      <c r="D7" s="137" t="s">
        <v>20</v>
      </c>
      <c r="E7" s="138"/>
      <c r="F7" s="135">
        <v>15094.5</v>
      </c>
      <c r="G7" s="135">
        <v>42378.04</v>
      </c>
      <c r="H7" s="135">
        <v>43520.1</v>
      </c>
      <c r="I7" s="135">
        <v>42166.86</v>
      </c>
      <c r="J7" s="135">
        <v>41689.160000000003</v>
      </c>
      <c r="K7" s="135">
        <v>30239.38</v>
      </c>
      <c r="L7" s="133">
        <f t="shared" si="0"/>
        <v>-0.27464645485780959</v>
      </c>
      <c r="M7" s="134">
        <f t="shared" si="1"/>
        <v>0.1044324145935826</v>
      </c>
      <c r="N7" s="137"/>
      <c r="O7" s="137"/>
    </row>
    <row r="8" spans="1:15" ht="24.15" customHeight="1">
      <c r="A8" s="136" t="s">
        <v>22</v>
      </c>
      <c r="B8" s="136" t="s">
        <v>959</v>
      </c>
      <c r="C8" s="137"/>
      <c r="D8" s="137" t="s">
        <v>20</v>
      </c>
      <c r="E8" s="138"/>
      <c r="F8" s="135">
        <v>78508.12</v>
      </c>
      <c r="G8" s="135">
        <v>77870.259999999995</v>
      </c>
      <c r="H8" s="135">
        <v>50671.41</v>
      </c>
      <c r="I8" s="135">
        <v>39892.22</v>
      </c>
      <c r="J8" s="135">
        <v>34916.480000000003</v>
      </c>
      <c r="K8" s="135">
        <v>29887.96</v>
      </c>
      <c r="L8" s="133">
        <f t="shared" si="0"/>
        <v>-0.14401566251810044</v>
      </c>
      <c r="M8" s="134">
        <f t="shared" si="1"/>
        <v>0.10321877730550073</v>
      </c>
      <c r="N8" s="137"/>
      <c r="O8" s="137"/>
    </row>
    <row r="9" spans="1:15" ht="24.15" customHeight="1">
      <c r="A9" s="136" t="s">
        <v>23</v>
      </c>
      <c r="B9" s="136" t="s">
        <v>960</v>
      </c>
      <c r="C9" s="137"/>
      <c r="D9" s="137" t="s">
        <v>20</v>
      </c>
      <c r="E9" s="138"/>
      <c r="F9" s="135">
        <v>13199.3</v>
      </c>
      <c r="G9" s="135">
        <v>11541.89</v>
      </c>
      <c r="H9" s="135">
        <v>14223.71</v>
      </c>
      <c r="I9" s="135">
        <v>8492.8799999999992</v>
      </c>
      <c r="J9" s="135">
        <v>11530.29</v>
      </c>
      <c r="K9" s="135">
        <v>10773.19</v>
      </c>
      <c r="L9" s="133">
        <f t="shared" si="0"/>
        <v>-6.5661835044912173E-2</v>
      </c>
      <c r="M9" s="134">
        <f t="shared" si="1"/>
        <v>3.7205466665501681E-2</v>
      </c>
      <c r="N9" s="137"/>
      <c r="O9" s="137"/>
    </row>
    <row r="10" spans="1:15" ht="24.15" customHeight="1">
      <c r="A10" s="136" t="s">
        <v>24</v>
      </c>
      <c r="B10" s="136" t="s">
        <v>961</v>
      </c>
      <c r="C10" s="137"/>
      <c r="D10" s="137" t="s">
        <v>25</v>
      </c>
      <c r="E10" s="138"/>
      <c r="F10" s="135">
        <v>0</v>
      </c>
      <c r="G10" s="135">
        <v>1349.68</v>
      </c>
      <c r="H10" s="135">
        <v>1716</v>
      </c>
      <c r="I10" s="135">
        <v>14831.8</v>
      </c>
      <c r="J10" s="135">
        <v>16530.18</v>
      </c>
      <c r="K10" s="135">
        <v>29907.9</v>
      </c>
      <c r="L10" s="133">
        <f t="shared" si="0"/>
        <v>0.80929064293310782</v>
      </c>
      <c r="M10" s="134">
        <f t="shared" si="1"/>
        <v>0.10328764056747887</v>
      </c>
      <c r="N10" s="137"/>
      <c r="O10" s="137"/>
    </row>
    <row r="11" spans="1:15" ht="24.15" customHeight="1">
      <c r="A11" s="136" t="s">
        <v>954</v>
      </c>
      <c r="B11" s="136" t="s">
        <v>953</v>
      </c>
      <c r="C11" s="137"/>
      <c r="D11" s="137" t="s">
        <v>26</v>
      </c>
      <c r="E11" s="138"/>
      <c r="F11" s="135">
        <v>38227.22</v>
      </c>
      <c r="G11" s="135">
        <v>49678.48</v>
      </c>
      <c r="H11" s="135">
        <v>23484.98</v>
      </c>
      <c r="I11" s="135">
        <v>18731.990000000002</v>
      </c>
      <c r="J11" s="135">
        <v>19123.22</v>
      </c>
      <c r="K11" s="135">
        <v>20102.46</v>
      </c>
      <c r="L11" s="142">
        <f t="shared" si="0"/>
        <v>5.1206857422546929E-2</v>
      </c>
      <c r="M11" s="152"/>
      <c r="N11" s="137"/>
      <c r="O11" s="148"/>
    </row>
    <row r="12" spans="1:15" ht="24.15" customHeight="1">
      <c r="A12" s="136" t="s">
        <v>27</v>
      </c>
      <c r="B12" s="136" t="s">
        <v>28</v>
      </c>
      <c r="C12" s="137"/>
      <c r="D12" s="137" t="s">
        <v>26</v>
      </c>
      <c r="E12" s="138"/>
      <c r="F12" s="134">
        <f t="shared" ref="F12:K12" si="2">F11/F5</f>
        <v>0.15398139118588794</v>
      </c>
      <c r="G12" s="134">
        <f t="shared" si="2"/>
        <v>0.20322222625388331</v>
      </c>
      <c r="H12" s="134">
        <f t="shared" si="2"/>
        <v>0.11885442757032345</v>
      </c>
      <c r="I12" s="134">
        <f t="shared" si="2"/>
        <v>9.8673277758735287E-2</v>
      </c>
      <c r="J12" s="134">
        <f t="shared" si="2"/>
        <v>0.10848848678257475</v>
      </c>
      <c r="K12" s="134">
        <f t="shared" si="2"/>
        <v>0.11633837987205733</v>
      </c>
      <c r="L12" s="152"/>
      <c r="M12" s="152"/>
      <c r="N12" s="137"/>
      <c r="O12" s="148"/>
    </row>
    <row r="13" spans="1:15" ht="24.15" customHeight="1">
      <c r="A13" s="147" t="s">
        <v>962</v>
      </c>
      <c r="B13" s="147" t="s">
        <v>963</v>
      </c>
      <c r="C13" s="148" t="s">
        <v>30</v>
      </c>
      <c r="D13" s="148" t="s">
        <v>31</v>
      </c>
      <c r="E13" s="149">
        <v>245000</v>
      </c>
      <c r="F13" s="149">
        <v>230928.33</v>
      </c>
      <c r="G13" s="149">
        <v>221915.89</v>
      </c>
      <c r="H13" s="149">
        <v>185532.98</v>
      </c>
      <c r="I13" s="149">
        <v>171700.85</v>
      </c>
      <c r="J13" s="149">
        <v>174009.19</v>
      </c>
      <c r="K13" s="149">
        <v>160534.76</v>
      </c>
      <c r="L13" s="150">
        <f t="shared" ref="L13:L18" si="3">(K13-J13)/J13</f>
        <v>-7.7435163050871003E-2</v>
      </c>
      <c r="M13" s="151">
        <f t="shared" ref="M13:M18" si="4">K13/K$24</f>
        <v>0.55441059350427424</v>
      </c>
      <c r="N13" s="154"/>
      <c r="O13" s="148"/>
    </row>
    <row r="14" spans="1:15" ht="24.15" customHeight="1">
      <c r="A14" s="136" t="s">
        <v>32</v>
      </c>
      <c r="B14" s="136" t="s">
        <v>964</v>
      </c>
      <c r="C14" s="137"/>
      <c r="D14" s="137" t="s">
        <v>33</v>
      </c>
      <c r="E14" s="138"/>
      <c r="F14" s="135">
        <v>229557.2</v>
      </c>
      <c r="G14" s="135">
        <v>220571.22</v>
      </c>
      <c r="H14" s="135">
        <v>184074.83</v>
      </c>
      <c r="I14" s="135">
        <v>170818.59</v>
      </c>
      <c r="J14" s="135">
        <v>173072.76</v>
      </c>
      <c r="K14" s="135">
        <v>159665.19</v>
      </c>
      <c r="L14" s="133">
        <f t="shared" si="3"/>
        <v>-7.7467823359377908E-2</v>
      </c>
      <c r="M14" s="134">
        <f t="shared" si="4"/>
        <v>0.55140751292662538</v>
      </c>
      <c r="N14" s="137"/>
      <c r="O14" s="137"/>
    </row>
    <row r="15" spans="1:15" ht="24.15" customHeight="1">
      <c r="A15" s="136" t="s">
        <v>34</v>
      </c>
      <c r="B15" s="136" t="s">
        <v>965</v>
      </c>
      <c r="C15" s="137"/>
      <c r="D15" s="137" t="s">
        <v>33</v>
      </c>
      <c r="E15" s="138"/>
      <c r="F15" s="135">
        <v>1371.13</v>
      </c>
      <c r="G15" s="135">
        <v>1344.66</v>
      </c>
      <c r="H15" s="135">
        <v>1458.15</v>
      </c>
      <c r="I15" s="135">
        <v>882.26</v>
      </c>
      <c r="J15" s="135">
        <v>936.43</v>
      </c>
      <c r="K15" s="135">
        <v>869.56</v>
      </c>
      <c r="L15" s="142">
        <f t="shared" si="3"/>
        <v>-7.1409502045000697E-2</v>
      </c>
      <c r="M15" s="134">
        <f t="shared" si="4"/>
        <v>3.0030460424121021E-3</v>
      </c>
      <c r="N15" s="137"/>
      <c r="O15" s="137"/>
    </row>
    <row r="16" spans="1:15" ht="24.15" customHeight="1">
      <c r="A16" s="147" t="s">
        <v>966</v>
      </c>
      <c r="B16" s="147" t="s">
        <v>967</v>
      </c>
      <c r="C16" s="148" t="s">
        <v>30</v>
      </c>
      <c r="D16" s="148" t="s">
        <v>35</v>
      </c>
      <c r="E16" s="149">
        <v>245000</v>
      </c>
      <c r="F16" s="149">
        <v>230928.33</v>
      </c>
      <c r="G16" s="149">
        <v>221915.89</v>
      </c>
      <c r="H16" s="149">
        <v>185532.98</v>
      </c>
      <c r="I16" s="149">
        <v>171700.85</v>
      </c>
      <c r="J16" s="149">
        <v>174009.19</v>
      </c>
      <c r="K16" s="149">
        <v>116766.31</v>
      </c>
      <c r="L16" s="150">
        <f t="shared" si="3"/>
        <v>-0.32896469433597159</v>
      </c>
      <c r="M16" s="151">
        <f t="shared" si="4"/>
        <v>0.40325521543374199</v>
      </c>
      <c r="N16" s="154"/>
      <c r="O16" s="148"/>
    </row>
    <row r="17" spans="1:15" ht="24.15" customHeight="1">
      <c r="A17" s="136" t="s">
        <v>36</v>
      </c>
      <c r="B17" s="136" t="s">
        <v>968</v>
      </c>
      <c r="C17" s="137"/>
      <c r="D17" s="137" t="s">
        <v>33</v>
      </c>
      <c r="E17" s="138"/>
      <c r="F17" s="135">
        <v>229557.2</v>
      </c>
      <c r="G17" s="135">
        <v>220571.22</v>
      </c>
      <c r="H17" s="135">
        <v>184074.83</v>
      </c>
      <c r="I17" s="135">
        <v>170818.59</v>
      </c>
      <c r="J17" s="135">
        <v>173072.76</v>
      </c>
      <c r="K17" s="135">
        <v>115896.75</v>
      </c>
      <c r="L17" s="133">
        <f t="shared" si="3"/>
        <v>-0.33035822621653466</v>
      </c>
      <c r="M17" s="134">
        <f t="shared" si="4"/>
        <v>0.4002521693913299</v>
      </c>
      <c r="N17" s="137"/>
      <c r="O17" s="137"/>
    </row>
    <row r="18" spans="1:15" ht="24.15" customHeight="1">
      <c r="A18" s="136" t="s">
        <v>34</v>
      </c>
      <c r="B18" s="136" t="s">
        <v>969</v>
      </c>
      <c r="C18" s="137"/>
      <c r="D18" s="137" t="s">
        <v>33</v>
      </c>
      <c r="E18" s="138"/>
      <c r="F18" s="135">
        <v>1371.13</v>
      </c>
      <c r="G18" s="135">
        <v>1344.66</v>
      </c>
      <c r="H18" s="135">
        <v>1458.15</v>
      </c>
      <c r="I18" s="135">
        <v>882.26</v>
      </c>
      <c r="J18" s="135">
        <v>936.43</v>
      </c>
      <c r="K18" s="135">
        <v>869.56</v>
      </c>
      <c r="L18" s="142">
        <f t="shared" si="3"/>
        <v>-7.1409502045000697E-2</v>
      </c>
      <c r="M18" s="134">
        <f t="shared" si="4"/>
        <v>3.0030460424121021E-3</v>
      </c>
      <c r="N18" s="137"/>
      <c r="O18" s="137"/>
    </row>
    <row r="19" spans="1:15" ht="24.15" customHeight="1">
      <c r="A19" s="136" t="s">
        <v>37</v>
      </c>
      <c r="B19" s="136" t="s">
        <v>38</v>
      </c>
      <c r="C19" s="148"/>
      <c r="D19" s="137" t="s">
        <v>39</v>
      </c>
      <c r="E19" s="138"/>
      <c r="F19" s="134">
        <f t="shared" ref="F19:K19" si="5">(F13-F16)/F13</f>
        <v>0</v>
      </c>
      <c r="G19" s="134">
        <f t="shared" si="5"/>
        <v>0</v>
      </c>
      <c r="H19" s="134">
        <f t="shared" si="5"/>
        <v>0</v>
      </c>
      <c r="I19" s="134">
        <f t="shared" si="5"/>
        <v>0</v>
      </c>
      <c r="J19" s="134">
        <f t="shared" si="5"/>
        <v>0</v>
      </c>
      <c r="K19" s="134">
        <f t="shared" si="5"/>
        <v>0.27264157619197243</v>
      </c>
      <c r="L19" s="138"/>
      <c r="M19" s="138"/>
      <c r="N19" s="137"/>
      <c r="O19" s="148"/>
    </row>
    <row r="20" spans="1:15" ht="24.15" customHeight="1">
      <c r="A20" s="136" t="s">
        <v>41</v>
      </c>
      <c r="B20" s="136" t="s">
        <v>42</v>
      </c>
      <c r="C20" s="148"/>
      <c r="D20" s="137" t="s">
        <v>39</v>
      </c>
      <c r="E20" s="138"/>
      <c r="F20" s="190">
        <v>0</v>
      </c>
      <c r="G20" s="190">
        <v>0</v>
      </c>
      <c r="H20" s="190">
        <v>0</v>
      </c>
      <c r="I20" s="190">
        <v>0</v>
      </c>
      <c r="J20" s="190">
        <v>0</v>
      </c>
      <c r="K20" s="190">
        <v>0</v>
      </c>
      <c r="L20" s="161"/>
      <c r="M20" s="138"/>
      <c r="N20" s="137"/>
      <c r="O20" s="148"/>
    </row>
    <row r="21" spans="1:15" ht="24.15" customHeight="1">
      <c r="A21" s="136" t="s">
        <v>43</v>
      </c>
      <c r="B21" s="136" t="s">
        <v>44</v>
      </c>
      <c r="C21" s="148"/>
      <c r="D21" s="137" t="s">
        <v>39</v>
      </c>
      <c r="E21" s="138"/>
      <c r="F21" s="190">
        <v>0</v>
      </c>
      <c r="G21" s="190">
        <v>0</v>
      </c>
      <c r="H21" s="190">
        <v>0</v>
      </c>
      <c r="I21" s="190">
        <v>0</v>
      </c>
      <c r="J21" s="190">
        <v>0</v>
      </c>
      <c r="K21" s="135">
        <v>79830</v>
      </c>
      <c r="L21" s="138"/>
      <c r="M21" s="138"/>
      <c r="N21" s="137"/>
      <c r="O21" s="148"/>
    </row>
    <row r="22" spans="1:15" ht="24.15" customHeight="1">
      <c r="A22" s="147" t="s">
        <v>970</v>
      </c>
      <c r="B22" s="147" t="s">
        <v>971</v>
      </c>
      <c r="C22" s="148"/>
      <c r="D22" s="148" t="s">
        <v>45</v>
      </c>
      <c r="E22" s="149">
        <f>E5+E13</f>
        <v>732000</v>
      </c>
      <c r="F22" s="149">
        <v>479187.03</v>
      </c>
      <c r="G22" s="149">
        <v>466369.85</v>
      </c>
      <c r="H22" s="149">
        <v>383127.47</v>
      </c>
      <c r="I22" s="149">
        <v>361539.38</v>
      </c>
      <c r="J22" s="149">
        <v>350278.77</v>
      </c>
      <c r="K22" s="149">
        <v>333327.78000000003</v>
      </c>
      <c r="L22" s="150">
        <f t="shared" ref="L22:L28" si="6">(K22-J22)/J22</f>
        <v>-4.8392855781696359E-2</v>
      </c>
      <c r="M22" s="152"/>
      <c r="N22" s="154">
        <f>F22*0.75</f>
        <v>359390.27250000002</v>
      </c>
      <c r="O22" s="154">
        <f>N22</f>
        <v>359390.27250000002</v>
      </c>
    </row>
    <row r="23" spans="1:15" ht="35.75" customHeight="1">
      <c r="A23" s="147" t="s">
        <v>995</v>
      </c>
      <c r="B23" s="147" t="s">
        <v>972</v>
      </c>
      <c r="C23" s="148" t="s">
        <v>46</v>
      </c>
      <c r="D23" s="148" t="s">
        <v>47</v>
      </c>
      <c r="E23" s="152"/>
      <c r="F23" s="149">
        <v>126.53</v>
      </c>
      <c r="G23" s="149">
        <v>126.59</v>
      </c>
      <c r="H23" s="149">
        <v>117.02</v>
      </c>
      <c r="I23" s="149">
        <v>85.33</v>
      </c>
      <c r="J23" s="149">
        <v>73.349999999999994</v>
      </c>
      <c r="K23" s="149">
        <v>67.67</v>
      </c>
      <c r="L23" s="150">
        <f t="shared" si="6"/>
        <v>-7.7436946148602498E-2</v>
      </c>
      <c r="M23" s="152"/>
      <c r="N23" s="148"/>
      <c r="O23" s="148"/>
    </row>
    <row r="24" spans="1:15" ht="24.15" customHeight="1">
      <c r="A24" s="147" t="s">
        <v>973</v>
      </c>
      <c r="B24" s="147" t="s">
        <v>974</v>
      </c>
      <c r="C24" s="148"/>
      <c r="D24" s="148" t="s">
        <v>48</v>
      </c>
      <c r="E24" s="149">
        <f>E5+E16</f>
        <v>732000</v>
      </c>
      <c r="F24" s="149">
        <v>479187.03</v>
      </c>
      <c r="G24" s="149">
        <v>466369.85</v>
      </c>
      <c r="H24" s="149">
        <v>383127.47</v>
      </c>
      <c r="I24" s="149">
        <v>361539.38</v>
      </c>
      <c r="J24" s="149">
        <v>350278.77</v>
      </c>
      <c r="K24" s="149">
        <v>289559.33</v>
      </c>
      <c r="L24" s="150">
        <f t="shared" si="6"/>
        <v>-0.17334604663594086</v>
      </c>
      <c r="M24" s="151">
        <f>K24/K$24</f>
        <v>1</v>
      </c>
      <c r="N24" s="154">
        <f>F24*0.75</f>
        <v>359390.27250000002</v>
      </c>
      <c r="O24" s="154">
        <f>N24</f>
        <v>359390.27250000002</v>
      </c>
    </row>
    <row r="25" spans="1:15" ht="24.15" customHeight="1">
      <c r="A25" s="136" t="s">
        <v>49</v>
      </c>
      <c r="B25" s="136" t="s">
        <v>50</v>
      </c>
      <c r="C25" s="137"/>
      <c r="D25" s="137" t="s">
        <v>51</v>
      </c>
      <c r="E25" s="138"/>
      <c r="F25" s="135">
        <v>339392.58</v>
      </c>
      <c r="G25" s="135">
        <v>325685.63</v>
      </c>
      <c r="H25" s="135">
        <v>268128.78999999998</v>
      </c>
      <c r="I25" s="135">
        <v>259612.42</v>
      </c>
      <c r="J25" s="135">
        <v>238965.34</v>
      </c>
      <c r="K25" s="135">
        <v>182774.25</v>
      </c>
      <c r="L25" s="133">
        <f t="shared" si="6"/>
        <v>-0.23514326387249296</v>
      </c>
      <c r="M25" s="134">
        <f>K25/K$24</f>
        <v>0.63121519862613296</v>
      </c>
      <c r="N25" s="137"/>
      <c r="O25" s="137"/>
    </row>
    <row r="26" spans="1:15" ht="24.15" customHeight="1">
      <c r="A26" s="136" t="s">
        <v>52</v>
      </c>
      <c r="B26" s="136" t="s">
        <v>53</v>
      </c>
      <c r="C26" s="137"/>
      <c r="D26" s="137" t="s">
        <v>51</v>
      </c>
      <c r="E26" s="138"/>
      <c r="F26" s="135">
        <v>31703.67</v>
      </c>
      <c r="G26" s="135">
        <v>30024.560000000001</v>
      </c>
      <c r="H26" s="135">
        <v>40782.129999999997</v>
      </c>
      <c r="I26" s="135">
        <v>37392.49</v>
      </c>
      <c r="J26" s="135">
        <v>41139.11</v>
      </c>
      <c r="K26" s="135">
        <v>38469.74</v>
      </c>
      <c r="L26" s="133">
        <f t="shared" si="6"/>
        <v>-6.4886430455107141E-2</v>
      </c>
      <c r="M26" s="134">
        <f>K26/K$24</f>
        <v>0.13285615766551193</v>
      </c>
      <c r="N26" s="137"/>
      <c r="O26" s="137"/>
    </row>
    <row r="27" spans="1:15" ht="24.15" customHeight="1">
      <c r="A27" s="136" t="s">
        <v>54</v>
      </c>
      <c r="B27" s="136" t="s">
        <v>55</v>
      </c>
      <c r="C27" s="137"/>
      <c r="D27" s="137" t="s">
        <v>51</v>
      </c>
      <c r="E27" s="138"/>
      <c r="F27" s="135">
        <v>107670.48</v>
      </c>
      <c r="G27" s="135">
        <v>110201.99</v>
      </c>
      <c r="H27" s="135">
        <v>73910.42</v>
      </c>
      <c r="I27" s="135">
        <v>64358.27</v>
      </c>
      <c r="J27" s="135">
        <v>69967.34</v>
      </c>
      <c r="K27" s="135">
        <v>67478.490000000005</v>
      </c>
      <c r="L27" s="133">
        <f t="shared" si="6"/>
        <v>-3.5571596690684416E-2</v>
      </c>
      <c r="M27" s="134">
        <f>K27/K$24</f>
        <v>0.23303856242518589</v>
      </c>
      <c r="N27" s="137"/>
      <c r="O27" s="137"/>
    </row>
    <row r="28" spans="1:15" ht="24.15" customHeight="1">
      <c r="A28" s="136" t="s">
        <v>56</v>
      </c>
      <c r="B28" s="136" t="s">
        <v>57</v>
      </c>
      <c r="C28" s="137"/>
      <c r="D28" s="137" t="s">
        <v>51</v>
      </c>
      <c r="E28" s="138"/>
      <c r="F28" s="135">
        <v>420.3</v>
      </c>
      <c r="G28" s="135">
        <v>457.69</v>
      </c>
      <c r="H28" s="135">
        <v>306.13</v>
      </c>
      <c r="I28" s="135">
        <v>176.19</v>
      </c>
      <c r="J28" s="135">
        <v>206.98</v>
      </c>
      <c r="K28" s="135">
        <v>836.86</v>
      </c>
      <c r="L28" s="133">
        <f t="shared" si="6"/>
        <v>3.0431925789931396</v>
      </c>
      <c r="M28" s="134">
        <f>K28/K$24</f>
        <v>2.8901158184058513E-3</v>
      </c>
      <c r="N28" s="137"/>
      <c r="O28" s="137"/>
    </row>
    <row r="29" spans="1:15" ht="24.15" hidden="1" customHeight="1">
      <c r="A29" s="136" t="s">
        <v>58</v>
      </c>
      <c r="B29" s="136" t="s">
        <v>59</v>
      </c>
      <c r="C29" s="148"/>
      <c r="D29" s="137" t="s">
        <v>51</v>
      </c>
      <c r="E29" s="152"/>
      <c r="F29" s="152"/>
      <c r="G29" s="152"/>
      <c r="H29" s="152"/>
      <c r="I29" s="152"/>
      <c r="J29" s="152"/>
      <c r="K29" s="152"/>
      <c r="L29" s="152"/>
      <c r="M29" s="155"/>
      <c r="N29" s="148"/>
      <c r="O29" s="148"/>
    </row>
    <row r="30" spans="1:15" ht="24.15" hidden="1" customHeight="1">
      <c r="A30" s="136" t="s">
        <v>60</v>
      </c>
      <c r="B30" s="136" t="s">
        <v>61</v>
      </c>
      <c r="C30" s="148"/>
      <c r="D30" s="137" t="s">
        <v>51</v>
      </c>
      <c r="E30" s="152"/>
      <c r="F30" s="152"/>
      <c r="G30" s="152"/>
      <c r="H30" s="152"/>
      <c r="I30" s="152"/>
      <c r="J30" s="152"/>
      <c r="K30" s="152"/>
      <c r="L30" s="152"/>
      <c r="M30" s="155"/>
      <c r="N30" s="148"/>
      <c r="O30" s="148"/>
    </row>
    <row r="31" spans="1:15" ht="24.15" hidden="1" customHeight="1">
      <c r="A31" s="136" t="s">
        <v>62</v>
      </c>
      <c r="B31" s="136" t="s">
        <v>63</v>
      </c>
      <c r="C31" s="148"/>
      <c r="D31" s="137" t="s">
        <v>51</v>
      </c>
      <c r="E31" s="152"/>
      <c r="F31" s="152"/>
      <c r="G31" s="152"/>
      <c r="H31" s="152"/>
      <c r="I31" s="152"/>
      <c r="J31" s="152"/>
      <c r="K31" s="152"/>
      <c r="L31" s="152"/>
      <c r="M31" s="155"/>
      <c r="N31" s="148"/>
      <c r="O31" s="148"/>
    </row>
    <row r="32" spans="1:15" ht="24.15" hidden="1" customHeight="1">
      <c r="A32" s="136" t="s">
        <v>64</v>
      </c>
      <c r="B32" s="136" t="s">
        <v>65</v>
      </c>
      <c r="C32" s="148"/>
      <c r="D32" s="137" t="s">
        <v>51</v>
      </c>
      <c r="E32" s="152"/>
      <c r="F32" s="152"/>
      <c r="G32" s="152"/>
      <c r="H32" s="152"/>
      <c r="I32" s="152"/>
      <c r="J32" s="152"/>
      <c r="K32" s="152"/>
      <c r="L32" s="152"/>
      <c r="M32" s="155"/>
      <c r="N32" s="148"/>
      <c r="O32" s="148"/>
    </row>
    <row r="33" spans="1:15" ht="24.15" hidden="1" customHeight="1">
      <c r="A33" s="136" t="s">
        <v>66</v>
      </c>
      <c r="B33" s="136" t="s">
        <v>67</v>
      </c>
      <c r="C33" s="148"/>
      <c r="D33" s="137" t="s">
        <v>51</v>
      </c>
      <c r="E33" s="152"/>
      <c r="F33" s="152"/>
      <c r="G33" s="152"/>
      <c r="H33" s="152"/>
      <c r="I33" s="152"/>
      <c r="J33" s="152"/>
      <c r="K33" s="152"/>
      <c r="L33" s="152"/>
      <c r="M33" s="155"/>
      <c r="N33" s="148"/>
      <c r="O33" s="148"/>
    </row>
    <row r="34" spans="1:15" ht="24.15" customHeight="1">
      <c r="A34" s="147" t="s">
        <v>975</v>
      </c>
      <c r="B34" s="147" t="s">
        <v>976</v>
      </c>
      <c r="C34" s="148" t="s">
        <v>46</v>
      </c>
      <c r="D34" s="148" t="s">
        <v>47</v>
      </c>
      <c r="E34" s="152"/>
      <c r="F34" s="149">
        <v>126.53</v>
      </c>
      <c r="G34" s="149">
        <v>126.59</v>
      </c>
      <c r="H34" s="149">
        <v>117.02</v>
      </c>
      <c r="I34" s="149">
        <v>85.33</v>
      </c>
      <c r="J34" s="149">
        <v>73.349999999999994</v>
      </c>
      <c r="K34" s="149">
        <v>58.78</v>
      </c>
      <c r="L34" s="150">
        <f t="shared" ref="L34:L49" si="7">(K34-J34)/J34</f>
        <v>-0.19863667348329916</v>
      </c>
      <c r="M34" s="155"/>
      <c r="N34" s="148"/>
      <c r="O34" s="148"/>
    </row>
    <row r="35" spans="1:15" ht="24.15" customHeight="1">
      <c r="A35" s="136" t="s">
        <v>992</v>
      </c>
      <c r="B35" s="136" t="s">
        <v>991</v>
      </c>
      <c r="C35" s="137"/>
      <c r="D35" s="137"/>
      <c r="E35" s="138"/>
      <c r="F35" s="135">
        <v>60563</v>
      </c>
      <c r="G35" s="135">
        <v>53884.07</v>
      </c>
      <c r="H35" s="135">
        <v>54559.7</v>
      </c>
      <c r="I35" s="135">
        <v>65207.79</v>
      </c>
      <c r="J35" s="135">
        <v>71636</v>
      </c>
      <c r="K35" s="135">
        <v>79772.95</v>
      </c>
      <c r="L35" s="133">
        <f t="shared" si="7"/>
        <v>0.1135874420682338</v>
      </c>
      <c r="M35" s="152"/>
      <c r="N35" s="148"/>
      <c r="O35" s="148"/>
    </row>
    <row r="36" spans="1:15" ht="24.15" customHeight="1">
      <c r="A36" s="147" t="s">
        <v>68</v>
      </c>
      <c r="B36" s="147" t="s">
        <v>977</v>
      </c>
      <c r="C36" s="148" t="s">
        <v>69</v>
      </c>
      <c r="D36" s="148" t="s">
        <v>70</v>
      </c>
      <c r="E36" s="152"/>
      <c r="F36" s="149">
        <v>1491980.55</v>
      </c>
      <c r="G36" s="149">
        <v>1470579.93</v>
      </c>
      <c r="H36" s="149">
        <v>1530776.47</v>
      </c>
      <c r="I36" s="149">
        <v>1639561.34</v>
      </c>
      <c r="J36" s="149">
        <v>1763592.42</v>
      </c>
      <c r="K36" s="149">
        <v>2028667.68</v>
      </c>
      <c r="L36" s="150">
        <f t="shared" si="7"/>
        <v>0.15030415020722307</v>
      </c>
      <c r="M36" s="151">
        <f t="shared" ref="M36:M49" si="8">K36/K$36</f>
        <v>1</v>
      </c>
      <c r="N36" s="148"/>
      <c r="O36" s="148"/>
    </row>
    <row r="37" spans="1:15" ht="24.15" customHeight="1">
      <c r="A37" s="147" t="s">
        <v>71</v>
      </c>
      <c r="B37" s="147" t="s">
        <v>978</v>
      </c>
      <c r="C37" s="148"/>
      <c r="D37" s="148" t="s">
        <v>70</v>
      </c>
      <c r="E37" s="152"/>
      <c r="F37" s="149">
        <v>1205844.31</v>
      </c>
      <c r="G37" s="149">
        <v>1183575.1499999999</v>
      </c>
      <c r="H37" s="149">
        <v>1233672.3700000001</v>
      </c>
      <c r="I37" s="149">
        <v>1347843.31</v>
      </c>
      <c r="J37" s="149">
        <v>1456914.23</v>
      </c>
      <c r="K37" s="149">
        <v>1720711.4</v>
      </c>
      <c r="L37" s="150">
        <f t="shared" si="7"/>
        <v>0.18106568291257608</v>
      </c>
      <c r="M37" s="151">
        <f t="shared" si="8"/>
        <v>0.84819776889234022</v>
      </c>
      <c r="N37" s="148"/>
      <c r="O37" s="148"/>
    </row>
    <row r="38" spans="1:15" ht="24.15" customHeight="1">
      <c r="A38" s="136" t="s">
        <v>72</v>
      </c>
      <c r="B38" s="136" t="s">
        <v>73</v>
      </c>
      <c r="C38" s="137"/>
      <c r="D38" s="137" t="s">
        <v>70</v>
      </c>
      <c r="E38" s="138"/>
      <c r="F38" s="135">
        <v>731912</v>
      </c>
      <c r="G38" s="135">
        <v>779719.9</v>
      </c>
      <c r="H38" s="135">
        <v>823274.58</v>
      </c>
      <c r="I38" s="135">
        <v>894746.14</v>
      </c>
      <c r="J38" s="135">
        <v>916553.83</v>
      </c>
      <c r="K38" s="135">
        <v>1014870.29</v>
      </c>
      <c r="L38" s="133">
        <f t="shared" si="7"/>
        <v>0.1072675240471147</v>
      </c>
      <c r="M38" s="134">
        <f t="shared" si="8"/>
        <v>0.50026443463623382</v>
      </c>
      <c r="N38" s="137"/>
      <c r="O38" s="137"/>
    </row>
    <row r="39" spans="1:15" ht="24.15" customHeight="1">
      <c r="A39" s="136" t="s">
        <v>74</v>
      </c>
      <c r="B39" s="136" t="s">
        <v>75</v>
      </c>
      <c r="C39" s="137"/>
      <c r="D39" s="137" t="s">
        <v>70</v>
      </c>
      <c r="E39" s="138"/>
      <c r="F39" s="135">
        <v>270249.02</v>
      </c>
      <c r="G39" s="135">
        <v>208835.04</v>
      </c>
      <c r="H39" s="135">
        <v>234714.15</v>
      </c>
      <c r="I39" s="135">
        <v>268656.48</v>
      </c>
      <c r="J39" s="135">
        <v>322743.5</v>
      </c>
      <c r="K39" s="135">
        <v>524895.11</v>
      </c>
      <c r="L39" s="133">
        <f t="shared" si="7"/>
        <v>0.62635377629603695</v>
      </c>
      <c r="M39" s="134">
        <f t="shared" si="8"/>
        <v>0.2587388339523406</v>
      </c>
      <c r="N39" s="137"/>
      <c r="O39" s="137"/>
    </row>
    <row r="40" spans="1:15" ht="24.15" customHeight="1">
      <c r="A40" s="136" t="s">
        <v>76</v>
      </c>
      <c r="B40" s="136" t="s">
        <v>77</v>
      </c>
      <c r="C40" s="137"/>
      <c r="D40" s="137" t="s">
        <v>70</v>
      </c>
      <c r="E40" s="138"/>
      <c r="F40" s="135">
        <v>113950.86</v>
      </c>
      <c r="G40" s="135">
        <v>107944.86</v>
      </c>
      <c r="H40" s="135">
        <v>94595.7</v>
      </c>
      <c r="I40" s="135">
        <v>86501.3</v>
      </c>
      <c r="J40" s="135">
        <v>82208.149999999994</v>
      </c>
      <c r="K40" s="135">
        <v>72913.39</v>
      </c>
      <c r="L40" s="133">
        <f t="shared" si="7"/>
        <v>-0.11306372908282203</v>
      </c>
      <c r="M40" s="134">
        <f t="shared" si="8"/>
        <v>3.5941515073577748E-2</v>
      </c>
      <c r="N40" s="137"/>
      <c r="O40" s="137"/>
    </row>
    <row r="41" spans="1:15" ht="24.15" customHeight="1">
      <c r="A41" s="136" t="s">
        <v>78</v>
      </c>
      <c r="B41" s="136" t="s">
        <v>79</v>
      </c>
      <c r="C41" s="137"/>
      <c r="D41" s="137" t="s">
        <v>70</v>
      </c>
      <c r="E41" s="138"/>
      <c r="F41" s="135">
        <v>47875.28</v>
      </c>
      <c r="G41" s="135">
        <v>44892.21</v>
      </c>
      <c r="H41" s="135">
        <v>37854.19</v>
      </c>
      <c r="I41" s="135">
        <v>54230.33</v>
      </c>
      <c r="J41" s="135">
        <v>75124.87</v>
      </c>
      <c r="K41" s="135">
        <v>36225.589999999997</v>
      </c>
      <c r="L41" s="133">
        <f t="shared" si="7"/>
        <v>-0.51779497255702411</v>
      </c>
      <c r="M41" s="134">
        <f t="shared" si="8"/>
        <v>1.7856837942032969E-2</v>
      </c>
      <c r="N41" s="137"/>
      <c r="O41" s="137"/>
    </row>
    <row r="42" spans="1:15" ht="24.15" customHeight="1">
      <c r="A42" s="136" t="s">
        <v>80</v>
      </c>
      <c r="B42" s="136" t="s">
        <v>81</v>
      </c>
      <c r="C42" s="148"/>
      <c r="D42" s="137" t="s">
        <v>70</v>
      </c>
      <c r="E42" s="138"/>
      <c r="F42" s="135">
        <v>10443.94</v>
      </c>
      <c r="G42" s="135">
        <v>18011.11</v>
      </c>
      <c r="H42" s="135">
        <v>19369.39</v>
      </c>
      <c r="I42" s="135">
        <v>19286.09</v>
      </c>
      <c r="J42" s="135">
        <v>21238.6</v>
      </c>
      <c r="K42" s="135">
        <v>23886.5</v>
      </c>
      <c r="L42" s="133">
        <f t="shared" si="7"/>
        <v>0.12467394272692181</v>
      </c>
      <c r="M42" s="134">
        <f t="shared" si="8"/>
        <v>1.1774476537231569E-2</v>
      </c>
      <c r="N42" s="137"/>
      <c r="O42" s="148"/>
    </row>
    <row r="43" spans="1:15" ht="24.15" customHeight="1">
      <c r="A43" s="136" t="s">
        <v>82</v>
      </c>
      <c r="B43" s="136" t="s">
        <v>83</v>
      </c>
      <c r="C43" s="148"/>
      <c r="D43" s="137" t="s">
        <v>70</v>
      </c>
      <c r="E43" s="138"/>
      <c r="F43" s="135">
        <v>23479.74</v>
      </c>
      <c r="G43" s="135">
        <v>14764.62</v>
      </c>
      <c r="H43" s="135">
        <v>13880.01</v>
      </c>
      <c r="I43" s="135">
        <v>17267.09</v>
      </c>
      <c r="J43" s="135">
        <v>19002.72</v>
      </c>
      <c r="K43" s="135">
        <v>24492.46</v>
      </c>
      <c r="L43" s="133">
        <f t="shared" si="7"/>
        <v>0.28889232699318823</v>
      </c>
      <c r="M43" s="134">
        <f t="shared" si="8"/>
        <v>1.2073175040674971E-2</v>
      </c>
      <c r="N43" s="137"/>
      <c r="O43" s="148"/>
    </row>
    <row r="44" spans="1:15" ht="24.15" customHeight="1">
      <c r="A44" s="136" t="s">
        <v>84</v>
      </c>
      <c r="B44" s="136" t="s">
        <v>85</v>
      </c>
      <c r="C44" s="148"/>
      <c r="D44" s="137" t="s">
        <v>70</v>
      </c>
      <c r="E44" s="138"/>
      <c r="F44" s="135">
        <v>7933.46</v>
      </c>
      <c r="G44" s="135">
        <v>9407.4</v>
      </c>
      <c r="H44" s="135">
        <v>9984.35</v>
      </c>
      <c r="I44" s="135">
        <v>7155.88</v>
      </c>
      <c r="J44" s="135">
        <v>20042.55</v>
      </c>
      <c r="K44" s="135">
        <v>23428.07</v>
      </c>
      <c r="L44" s="133">
        <f t="shared" si="7"/>
        <v>0.16891662986995171</v>
      </c>
      <c r="M44" s="134">
        <f t="shared" si="8"/>
        <v>1.1548500639592188E-2</v>
      </c>
      <c r="N44" s="137"/>
      <c r="O44" s="148"/>
    </row>
    <row r="45" spans="1:15" ht="24.15" customHeight="1">
      <c r="A45" s="147" t="s">
        <v>86</v>
      </c>
      <c r="B45" s="147" t="s">
        <v>979</v>
      </c>
      <c r="C45" s="148"/>
      <c r="D45" s="148" t="s">
        <v>70</v>
      </c>
      <c r="E45" s="152"/>
      <c r="F45" s="149">
        <v>286136.24</v>
      </c>
      <c r="G45" s="149">
        <v>287004.78000000003</v>
      </c>
      <c r="H45" s="149">
        <v>297104.09999999998</v>
      </c>
      <c r="I45" s="149">
        <v>291718.03000000003</v>
      </c>
      <c r="J45" s="149">
        <v>306678.18</v>
      </c>
      <c r="K45" s="149">
        <v>307956.28000000003</v>
      </c>
      <c r="L45" s="150">
        <f t="shared" si="7"/>
        <v>4.1675609265714141E-3</v>
      </c>
      <c r="M45" s="151">
        <f t="shared" si="8"/>
        <v>0.15180223110765981</v>
      </c>
      <c r="N45" s="148"/>
      <c r="O45" s="148"/>
    </row>
    <row r="46" spans="1:15" ht="24.15" customHeight="1">
      <c r="A46" s="136" t="s">
        <v>87</v>
      </c>
      <c r="B46" s="136" t="s">
        <v>88</v>
      </c>
      <c r="C46" s="137"/>
      <c r="D46" s="137" t="s">
        <v>70</v>
      </c>
      <c r="E46" s="138"/>
      <c r="F46" s="135">
        <v>10021.76</v>
      </c>
      <c r="G46" s="135">
        <v>11236.38</v>
      </c>
      <c r="H46" s="135">
        <v>18683.62</v>
      </c>
      <c r="I46" s="135">
        <v>19032.28</v>
      </c>
      <c r="J46" s="135">
        <v>11579.07</v>
      </c>
      <c r="K46" s="135">
        <v>13258.85</v>
      </c>
      <c r="L46" s="133">
        <f t="shared" si="7"/>
        <v>0.14507037266378048</v>
      </c>
      <c r="M46" s="134">
        <f t="shared" si="8"/>
        <v>6.5357427097177401E-3</v>
      </c>
      <c r="N46" s="148"/>
      <c r="O46" s="137"/>
    </row>
    <row r="47" spans="1:15" ht="24.15" customHeight="1">
      <c r="A47" s="136" t="s">
        <v>89</v>
      </c>
      <c r="B47" s="136" t="s">
        <v>90</v>
      </c>
      <c r="C47" s="137"/>
      <c r="D47" s="137" t="s">
        <v>70</v>
      </c>
      <c r="E47" s="138"/>
      <c r="F47" s="135">
        <v>166256.48000000001</v>
      </c>
      <c r="G47" s="135">
        <v>165910.39999999999</v>
      </c>
      <c r="H47" s="135">
        <v>168562.48</v>
      </c>
      <c r="I47" s="135">
        <v>162827.88</v>
      </c>
      <c r="J47" s="135">
        <v>185241.23</v>
      </c>
      <c r="K47" s="135">
        <v>184839.55</v>
      </c>
      <c r="L47" s="133">
        <f t="shared" si="7"/>
        <v>-2.1684157463218211E-3</v>
      </c>
      <c r="M47" s="134">
        <f t="shared" si="8"/>
        <v>9.1113764872519681E-2</v>
      </c>
      <c r="N47" s="148"/>
      <c r="O47" s="137"/>
    </row>
    <row r="48" spans="1:15" ht="24.15" customHeight="1">
      <c r="A48" s="136" t="s">
        <v>91</v>
      </c>
      <c r="B48" s="136" t="s">
        <v>92</v>
      </c>
      <c r="C48" s="137"/>
      <c r="D48" s="137" t="s">
        <v>70</v>
      </c>
      <c r="E48" s="138"/>
      <c r="F48" s="135">
        <v>103858</v>
      </c>
      <c r="G48" s="135">
        <v>103858</v>
      </c>
      <c r="H48" s="135">
        <v>103858</v>
      </c>
      <c r="I48" s="135">
        <v>103857.88</v>
      </c>
      <c r="J48" s="135">
        <v>103857.88</v>
      </c>
      <c r="K48" s="135">
        <v>103857.88</v>
      </c>
      <c r="L48" s="133">
        <f t="shared" si="7"/>
        <v>0</v>
      </c>
      <c r="M48" s="134">
        <f t="shared" si="8"/>
        <v>5.1195117378712324E-2</v>
      </c>
      <c r="N48" s="148"/>
      <c r="O48" s="137"/>
    </row>
    <row r="49" spans="1:15" ht="24.15" customHeight="1">
      <c r="A49" s="136" t="s">
        <v>93</v>
      </c>
      <c r="B49" s="136" t="s">
        <v>94</v>
      </c>
      <c r="C49" s="137"/>
      <c r="D49" s="137" t="s">
        <v>70</v>
      </c>
      <c r="E49" s="138"/>
      <c r="F49" s="135">
        <v>6000</v>
      </c>
      <c r="G49" s="135">
        <v>6000</v>
      </c>
      <c r="H49" s="135">
        <v>6000</v>
      </c>
      <c r="I49" s="135">
        <v>6000</v>
      </c>
      <c r="J49" s="135">
        <v>6000</v>
      </c>
      <c r="K49" s="135">
        <v>6000</v>
      </c>
      <c r="L49" s="142">
        <f t="shared" si="7"/>
        <v>0</v>
      </c>
      <c r="M49" s="134">
        <f t="shared" si="8"/>
        <v>2.9576061467100419E-3</v>
      </c>
      <c r="N49" s="148"/>
      <c r="O49" s="137"/>
    </row>
    <row r="50" spans="1:15" ht="24.15" customHeight="1">
      <c r="A50" s="147" t="s">
        <v>95</v>
      </c>
      <c r="B50" s="147" t="s">
        <v>980</v>
      </c>
      <c r="C50" s="137"/>
      <c r="D50" s="148"/>
      <c r="E50" s="138"/>
      <c r="F50" s="138"/>
      <c r="G50" s="138"/>
      <c r="H50" s="138"/>
      <c r="I50" s="138"/>
      <c r="J50" s="138"/>
      <c r="K50" s="138"/>
      <c r="L50" s="152"/>
      <c r="M50" s="156"/>
      <c r="N50" s="137"/>
      <c r="O50" s="137"/>
    </row>
    <row r="51" spans="1:15" ht="24.15" customHeight="1">
      <c r="A51" s="136" t="s">
        <v>96</v>
      </c>
      <c r="B51" s="136" t="s">
        <v>50</v>
      </c>
      <c r="C51" s="137"/>
      <c r="D51" s="137" t="s">
        <v>70</v>
      </c>
      <c r="E51" s="138"/>
      <c r="F51" s="135">
        <v>804480.22</v>
      </c>
      <c r="G51" s="135">
        <v>722703.69</v>
      </c>
      <c r="H51" s="135">
        <v>740114.36</v>
      </c>
      <c r="I51" s="135">
        <v>771309.75</v>
      </c>
      <c r="J51" s="135">
        <v>822695.47</v>
      </c>
      <c r="K51" s="135">
        <v>816616.92</v>
      </c>
      <c r="L51" s="133">
        <f>(K51-J51)/J51</f>
        <v>-7.3885784250154315E-3</v>
      </c>
      <c r="M51" s="134">
        <f>K51/K$36</f>
        <v>0.40253853701657044</v>
      </c>
      <c r="N51" s="137"/>
      <c r="O51" s="137"/>
    </row>
    <row r="52" spans="1:15" ht="24.15" customHeight="1">
      <c r="A52" s="136" t="s">
        <v>52</v>
      </c>
      <c r="B52" s="136" t="s">
        <v>53</v>
      </c>
      <c r="C52" s="137"/>
      <c r="D52" s="137" t="s">
        <v>70</v>
      </c>
      <c r="E52" s="138"/>
      <c r="F52" s="135">
        <v>134246.09</v>
      </c>
      <c r="G52" s="135">
        <v>146803.21</v>
      </c>
      <c r="H52" s="135">
        <v>156211.87</v>
      </c>
      <c r="I52" s="135">
        <v>190267.24</v>
      </c>
      <c r="J52" s="135">
        <v>193692.66</v>
      </c>
      <c r="K52" s="135">
        <v>413261.87</v>
      </c>
      <c r="L52" s="133">
        <f>(K52-J52)/J52</f>
        <v>1.1335959245951808</v>
      </c>
      <c r="M52" s="134">
        <f>K52/K$36</f>
        <v>0.20371097448548103</v>
      </c>
      <c r="N52" s="137"/>
      <c r="O52" s="137"/>
    </row>
    <row r="53" spans="1:15" ht="24.15" customHeight="1">
      <c r="A53" s="136" t="s">
        <v>97</v>
      </c>
      <c r="B53" s="136" t="s">
        <v>55</v>
      </c>
      <c r="C53" s="137"/>
      <c r="D53" s="137" t="s">
        <v>70</v>
      </c>
      <c r="E53" s="138"/>
      <c r="F53" s="135">
        <v>528632.97</v>
      </c>
      <c r="G53" s="135">
        <v>549710.89</v>
      </c>
      <c r="H53" s="135">
        <v>575071.81000000006</v>
      </c>
      <c r="I53" s="135">
        <v>653009.72</v>
      </c>
      <c r="J53" s="135">
        <v>706327.79</v>
      </c>
      <c r="K53" s="135">
        <v>724055.05</v>
      </c>
      <c r="L53" s="133">
        <f>(K53-J53)/J53</f>
        <v>2.5097780734352825E-2</v>
      </c>
      <c r="M53" s="134">
        <f>K53/K$36</f>
        <v>0.35691161107274111</v>
      </c>
      <c r="N53" s="137"/>
      <c r="O53" s="137"/>
    </row>
    <row r="54" spans="1:15" ht="24.15" customHeight="1">
      <c r="A54" s="136" t="s">
        <v>98</v>
      </c>
      <c r="B54" s="136" t="s">
        <v>57</v>
      </c>
      <c r="C54" s="137"/>
      <c r="D54" s="137" t="s">
        <v>70</v>
      </c>
      <c r="E54" s="138"/>
      <c r="F54" s="135">
        <v>24621.27</v>
      </c>
      <c r="G54" s="135">
        <v>51362.14</v>
      </c>
      <c r="H54" s="135">
        <v>59378.42</v>
      </c>
      <c r="I54" s="135">
        <v>24974.63</v>
      </c>
      <c r="J54" s="135">
        <v>40876.5</v>
      </c>
      <c r="K54" s="135">
        <v>74733.850000000006</v>
      </c>
      <c r="L54" s="133">
        <f>(K54-J54)/J54</f>
        <v>0.82828397734639725</v>
      </c>
      <c r="M54" s="134">
        <f>K54/K$36</f>
        <v>3.6838882354551045E-2</v>
      </c>
      <c r="N54" s="137"/>
      <c r="O54" s="137"/>
    </row>
    <row r="55" spans="1:15" ht="24.15" customHeight="1">
      <c r="A55" s="136" t="s">
        <v>99</v>
      </c>
      <c r="B55" s="136" t="s">
        <v>100</v>
      </c>
      <c r="C55" s="148"/>
      <c r="D55" s="137" t="s">
        <v>101</v>
      </c>
      <c r="E55" s="138"/>
      <c r="F55" s="134">
        <v>0.26</v>
      </c>
      <c r="G55" s="134">
        <v>0.25</v>
      </c>
      <c r="H55" s="134">
        <v>0.24</v>
      </c>
      <c r="I55" s="134">
        <v>0.24</v>
      </c>
      <c r="J55" s="134">
        <v>0.24</v>
      </c>
      <c r="K55" s="134">
        <v>0.22</v>
      </c>
      <c r="L55" s="152"/>
      <c r="M55" s="152"/>
      <c r="N55" s="148"/>
      <c r="O55" s="148"/>
    </row>
    <row r="56" spans="1:15" ht="24.15" customHeight="1">
      <c r="A56" s="136" t="s">
        <v>104</v>
      </c>
      <c r="B56" s="136" t="s">
        <v>981</v>
      </c>
      <c r="C56" s="137" t="s">
        <v>46</v>
      </c>
      <c r="D56" s="137" t="s">
        <v>47</v>
      </c>
      <c r="E56" s="138"/>
      <c r="F56" s="135">
        <v>393.97</v>
      </c>
      <c r="G56" s="135">
        <v>399.18</v>
      </c>
      <c r="H56" s="135">
        <v>467.56</v>
      </c>
      <c r="I56" s="135">
        <v>386.96</v>
      </c>
      <c r="J56" s="135">
        <v>369.32</v>
      </c>
      <c r="K56" s="135">
        <v>411.83</v>
      </c>
      <c r="L56" s="133">
        <f>(K56-J56)/J56</f>
        <v>0.11510343333694355</v>
      </c>
      <c r="M56" s="152"/>
      <c r="N56" s="148"/>
      <c r="O56" s="148"/>
    </row>
    <row r="57" spans="1:15" ht="24.15" customHeight="1">
      <c r="A57" s="147" t="s">
        <v>105</v>
      </c>
      <c r="B57" s="147" t="s">
        <v>982</v>
      </c>
      <c r="C57" s="148" t="s">
        <v>69</v>
      </c>
      <c r="D57" s="148" t="s">
        <v>106</v>
      </c>
      <c r="E57" s="152"/>
      <c r="F57" s="149">
        <v>1971167.58</v>
      </c>
      <c r="G57" s="149">
        <v>1936949.79</v>
      </c>
      <c r="H57" s="149">
        <v>1913903.94</v>
      </c>
      <c r="I57" s="149">
        <v>2001100.72</v>
      </c>
      <c r="J57" s="149">
        <v>2113871.19</v>
      </c>
      <c r="K57" s="149">
        <v>2361995.46</v>
      </c>
      <c r="L57" s="152"/>
      <c r="M57" s="156"/>
      <c r="N57" s="148"/>
      <c r="O57" s="148"/>
    </row>
    <row r="58" spans="1:15" ht="24.15" customHeight="1">
      <c r="A58" s="147" t="s">
        <v>107</v>
      </c>
      <c r="B58" s="147" t="s">
        <v>983</v>
      </c>
      <c r="C58" s="148" t="s">
        <v>69</v>
      </c>
      <c r="D58" s="148" t="s">
        <v>108</v>
      </c>
      <c r="E58" s="152"/>
      <c r="F58" s="149">
        <v>1971167.58</v>
      </c>
      <c r="G58" s="149">
        <v>1936949.79</v>
      </c>
      <c r="H58" s="149">
        <v>1913903.94</v>
      </c>
      <c r="I58" s="149">
        <v>2001100.72</v>
      </c>
      <c r="J58" s="149">
        <v>2113871.19</v>
      </c>
      <c r="K58" s="149">
        <v>2318227.02</v>
      </c>
      <c r="L58" s="150">
        <f>(K58-J58)/J58</f>
        <v>9.6673738194993836E-2</v>
      </c>
      <c r="M58" s="193">
        <f>K58/K$58</f>
        <v>1</v>
      </c>
      <c r="N58" s="148"/>
      <c r="O58" s="148"/>
    </row>
    <row r="59" spans="1:15" ht="24.15" customHeight="1">
      <c r="A59" s="136" t="s">
        <v>96</v>
      </c>
      <c r="B59" s="136" t="s">
        <v>50</v>
      </c>
      <c r="C59" s="148"/>
      <c r="D59" s="148"/>
      <c r="E59" s="152"/>
      <c r="F59" s="135">
        <v>1143872.8</v>
      </c>
      <c r="G59" s="135">
        <v>1048389.31</v>
      </c>
      <c r="H59" s="135">
        <v>1008243.15</v>
      </c>
      <c r="I59" s="135">
        <v>1030922.18</v>
      </c>
      <c r="J59" s="135">
        <v>1061660.81</v>
      </c>
      <c r="K59" s="135">
        <v>999391.17</v>
      </c>
      <c r="L59" s="133">
        <f>(K59-J59)/J59</f>
        <v>-5.8653045693567621E-2</v>
      </c>
      <c r="M59" s="158">
        <f>K59/K$58</f>
        <v>0.4311015104983118</v>
      </c>
      <c r="N59" s="137"/>
      <c r="O59" s="137"/>
    </row>
    <row r="60" spans="1:15" ht="24.15" customHeight="1">
      <c r="A60" s="136" t="s">
        <v>52</v>
      </c>
      <c r="B60" s="136" t="s">
        <v>53</v>
      </c>
      <c r="C60" s="148"/>
      <c r="D60" s="148"/>
      <c r="E60" s="152"/>
      <c r="F60" s="135">
        <v>165949.76000000001</v>
      </c>
      <c r="G60" s="135">
        <v>176827.76</v>
      </c>
      <c r="H60" s="135">
        <v>196994</v>
      </c>
      <c r="I60" s="135">
        <v>227659.73</v>
      </c>
      <c r="J60" s="135">
        <v>234831.78</v>
      </c>
      <c r="K60" s="135">
        <v>451731.61</v>
      </c>
      <c r="L60" s="133">
        <f>(K60-J60)/J60</f>
        <v>0.92363916842941785</v>
      </c>
      <c r="M60" s="158">
        <f>K60/K$58</f>
        <v>0.19486081652175721</v>
      </c>
      <c r="N60" s="137"/>
      <c r="O60" s="137"/>
    </row>
    <row r="61" spans="1:15" ht="24.15" customHeight="1">
      <c r="A61" s="136" t="s">
        <v>97</v>
      </c>
      <c r="B61" s="136" t="s">
        <v>55</v>
      </c>
      <c r="C61" s="148"/>
      <c r="D61" s="148"/>
      <c r="E61" s="152"/>
      <c r="F61" s="135">
        <v>636303.43999999994</v>
      </c>
      <c r="G61" s="135">
        <v>659912.88</v>
      </c>
      <c r="H61" s="135">
        <v>648982.24</v>
      </c>
      <c r="I61" s="135">
        <v>717367.99</v>
      </c>
      <c r="J61" s="135">
        <v>776295.13</v>
      </c>
      <c r="K61" s="135">
        <v>791533.54</v>
      </c>
      <c r="L61" s="133">
        <f>(K61-J61)/J61</f>
        <v>1.962966069360764E-2</v>
      </c>
      <c r="M61" s="158">
        <f>K61/K$58</f>
        <v>0.341439183121936</v>
      </c>
      <c r="N61" s="137"/>
      <c r="O61" s="137"/>
    </row>
    <row r="62" spans="1:15" ht="24.15" customHeight="1">
      <c r="A62" s="136" t="s">
        <v>98</v>
      </c>
      <c r="B62" s="136" t="s">
        <v>57</v>
      </c>
      <c r="C62" s="148"/>
      <c r="D62" s="148"/>
      <c r="E62" s="152"/>
      <c r="F62" s="135">
        <v>25041.57</v>
      </c>
      <c r="G62" s="135">
        <v>51819.83</v>
      </c>
      <c r="H62" s="135">
        <v>59684.55</v>
      </c>
      <c r="I62" s="135">
        <v>25150.82</v>
      </c>
      <c r="J62" s="135">
        <v>41083.47</v>
      </c>
      <c r="K62" s="135">
        <v>75570.710000000006</v>
      </c>
      <c r="L62" s="133">
        <f>(K62-J62)/J62</f>
        <v>0.83944321158850521</v>
      </c>
      <c r="M62" s="158">
        <f>K62/K$58</f>
        <v>3.2598494171636391E-2</v>
      </c>
      <c r="N62" s="137"/>
      <c r="O62" s="137"/>
    </row>
    <row r="63" spans="1:15" ht="24.15" customHeight="1">
      <c r="A63" s="136" t="s">
        <v>109</v>
      </c>
      <c r="B63" s="136" t="s">
        <v>984</v>
      </c>
      <c r="C63" s="137" t="s">
        <v>46</v>
      </c>
      <c r="D63" s="137" t="s">
        <v>47</v>
      </c>
      <c r="E63" s="152"/>
      <c r="F63" s="135">
        <v>520.51</v>
      </c>
      <c r="G63" s="135">
        <v>525.77</v>
      </c>
      <c r="H63" s="135">
        <v>584.58000000000004</v>
      </c>
      <c r="I63" s="135">
        <v>472.29</v>
      </c>
      <c r="J63" s="135">
        <v>442.67</v>
      </c>
      <c r="K63" s="135">
        <v>479.5</v>
      </c>
      <c r="L63" s="152"/>
      <c r="M63" s="156"/>
      <c r="N63" s="137"/>
      <c r="O63" s="137"/>
    </row>
    <row r="64" spans="1:15" ht="24.15" customHeight="1">
      <c r="A64" s="136" t="s">
        <v>110</v>
      </c>
      <c r="B64" s="136" t="s">
        <v>985</v>
      </c>
      <c r="C64" s="137" t="s">
        <v>46</v>
      </c>
      <c r="D64" s="137" t="s">
        <v>47</v>
      </c>
      <c r="E64" s="152"/>
      <c r="F64" s="135">
        <v>520.51</v>
      </c>
      <c r="G64" s="135">
        <v>525.77</v>
      </c>
      <c r="H64" s="135">
        <v>584.58000000000004</v>
      </c>
      <c r="I64" s="135">
        <v>472.29</v>
      </c>
      <c r="J64" s="135">
        <v>442.67</v>
      </c>
      <c r="K64" s="135">
        <v>470.61</v>
      </c>
      <c r="L64" s="133">
        <f>(K64-J64)/J64</f>
        <v>6.3116994600944262E-2</v>
      </c>
      <c r="M64" s="156"/>
      <c r="N64" s="137"/>
      <c r="O64" s="137"/>
    </row>
    <row r="65" spans="1:15" ht="24.15" customHeight="1">
      <c r="A65" s="146" t="s">
        <v>111</v>
      </c>
      <c r="B65" s="146" t="s">
        <v>112</v>
      </c>
      <c r="C65" s="146" t="str">
        <f>C$4</f>
        <v>GRI</v>
      </c>
      <c r="D65" s="146" t="str">
        <f>D$4</f>
        <v>ESRS</v>
      </c>
      <c r="E65" s="146"/>
      <c r="F65" s="146" t="str">
        <f t="shared" ref="F65:O65" si="9">F$4</f>
        <v>Référence 2019</v>
      </c>
      <c r="G65" s="159">
        <f t="shared" si="9"/>
        <v>2020</v>
      </c>
      <c r="H65" s="159">
        <f t="shared" si="9"/>
        <v>2021</v>
      </c>
      <c r="I65" s="159">
        <f t="shared" si="9"/>
        <v>2022</v>
      </c>
      <c r="J65" s="159" t="str">
        <f t="shared" si="9"/>
        <v>2023</v>
      </c>
      <c r="K65" s="159" t="str">
        <f t="shared" si="9"/>
        <v>2024</v>
      </c>
      <c r="L65" s="146" t="str">
        <f t="shared" si="9"/>
        <v>Variation N-1</v>
      </c>
      <c r="M65" s="146" t="str">
        <f t="shared" si="9"/>
        <v>Contribution</v>
      </c>
      <c r="N65" s="146" t="str">
        <f t="shared" si="9"/>
        <v>Objectif/Target 2025</v>
      </c>
      <c r="O65" s="182" t="str">
        <f t="shared" si="9"/>
        <v>Objectif/Target 2030</v>
      </c>
    </row>
    <row r="66" spans="1:15" ht="24.15" customHeight="1">
      <c r="A66" s="136" t="s">
        <v>113</v>
      </c>
      <c r="B66" s="136" t="s">
        <v>986</v>
      </c>
      <c r="C66" s="148"/>
      <c r="D66" s="137" t="s">
        <v>114</v>
      </c>
      <c r="E66" s="162"/>
      <c r="F66" s="162" t="s">
        <v>103</v>
      </c>
      <c r="G66" s="134">
        <f>(G64-$F64)/$F64</f>
        <v>1.0105473477935084E-2</v>
      </c>
      <c r="H66" s="134">
        <f>(H64-$F64)/$F64</f>
        <v>0.12309081477781417</v>
      </c>
      <c r="I66" s="134">
        <f>(I64-$F64)/$F64</f>
        <v>-9.2639910856659763E-2</v>
      </c>
      <c r="J66" s="134">
        <f>(J64-$F64)/$F64</f>
        <v>-0.14954563793202816</v>
      </c>
      <c r="K66" s="134">
        <f>(K64-$F64)/$F64</f>
        <v>-9.586751455303448E-2</v>
      </c>
      <c r="L66" s="153"/>
      <c r="M66" s="155"/>
      <c r="N66" s="148"/>
      <c r="O66" s="183"/>
    </row>
    <row r="67" spans="1:15" ht="24.15" customHeight="1">
      <c r="A67" s="136" t="s">
        <v>115</v>
      </c>
      <c r="B67" s="136" t="s">
        <v>987</v>
      </c>
      <c r="C67" s="137" t="s">
        <v>116</v>
      </c>
      <c r="D67" s="137" t="s">
        <v>114</v>
      </c>
      <c r="E67" s="138"/>
      <c r="F67" s="134">
        <f t="shared" ref="F67:K67" si="10">(F24-$E24)/$E24</f>
        <v>-0.34537290983606556</v>
      </c>
      <c r="G67" s="134">
        <f t="shared" si="10"/>
        <v>-0.36288271857923499</v>
      </c>
      <c r="H67" s="134">
        <f t="shared" si="10"/>
        <v>-0.47660181693989073</v>
      </c>
      <c r="I67" s="134">
        <f t="shared" si="10"/>
        <v>-0.50609374316939892</v>
      </c>
      <c r="J67" s="134">
        <f t="shared" si="10"/>
        <v>-0.5214770901639344</v>
      </c>
      <c r="K67" s="134">
        <f t="shared" si="10"/>
        <v>-0.60442714480874316</v>
      </c>
      <c r="L67" s="161"/>
      <c r="M67" s="156"/>
      <c r="N67" s="271"/>
      <c r="O67" s="272"/>
    </row>
    <row r="68" spans="1:15" ht="24.15" customHeight="1">
      <c r="A68" s="136" t="s">
        <v>117</v>
      </c>
      <c r="B68" s="136" t="s">
        <v>988</v>
      </c>
      <c r="C68" s="137"/>
      <c r="D68" s="137" t="s">
        <v>114</v>
      </c>
      <c r="E68" s="162"/>
      <c r="F68" s="162" t="s">
        <v>103</v>
      </c>
      <c r="G68" s="134">
        <f>(G24-$F24)/$F24</f>
        <v>-2.6747760681252265E-2</v>
      </c>
      <c r="H68" s="134">
        <f>(H24-$F24)/$F24</f>
        <v>-0.20046360603708338</v>
      </c>
      <c r="I68" s="134">
        <f>(I24-$F24)/$F24</f>
        <v>-0.24551509668364777</v>
      </c>
      <c r="J68" s="134">
        <f>(J24-$F24)/$F24</f>
        <v>-0.26901450149850675</v>
      </c>
      <c r="K68" s="134">
        <f>(K24-$F24)/$F24</f>
        <v>-0.39572794781194309</v>
      </c>
      <c r="L68" s="161"/>
      <c r="M68" s="156"/>
      <c r="N68" s="273">
        <v>-0.25</v>
      </c>
      <c r="O68" s="274">
        <v>-0.25</v>
      </c>
    </row>
    <row r="69" spans="1:15" ht="24.15" customHeight="1">
      <c r="A69" s="136" t="s">
        <v>118</v>
      </c>
      <c r="B69" s="136" t="s">
        <v>989</v>
      </c>
      <c r="C69" s="137" t="s">
        <v>116</v>
      </c>
      <c r="D69" s="137" t="s">
        <v>114</v>
      </c>
      <c r="E69" s="162"/>
      <c r="F69" s="162" t="s">
        <v>103</v>
      </c>
      <c r="G69" s="134">
        <f>(G58-$F58)/$F58</f>
        <v>-1.735914812478807E-2</v>
      </c>
      <c r="H69" s="134">
        <f>(H58-$F58)/$F58</f>
        <v>-2.9050619836188726E-2</v>
      </c>
      <c r="I69" s="134">
        <f>(I58-$F58)/$F58</f>
        <v>1.5185487172024155E-2</v>
      </c>
      <c r="J69" s="134">
        <f>(J58-$F58)/$F58</f>
        <v>7.2395473346817049E-2</v>
      </c>
      <c r="K69" s="134">
        <f>(K58-$F58)/$F58</f>
        <v>0.17606795257864374</v>
      </c>
      <c r="L69" s="161"/>
      <c r="M69" s="156" t="s">
        <v>119</v>
      </c>
      <c r="N69" s="273">
        <v>-0.2</v>
      </c>
      <c r="O69" s="272"/>
    </row>
    <row r="70" spans="1:15" ht="24.15" customHeight="1">
      <c r="A70" s="146" t="s">
        <v>120</v>
      </c>
      <c r="B70" s="146" t="s">
        <v>121</v>
      </c>
      <c r="C70" s="146" t="str">
        <f t="shared" ref="C70:O70" si="11">C$4</f>
        <v>GRI</v>
      </c>
      <c r="D70" s="146" t="str">
        <f t="shared" si="11"/>
        <v>ESRS</v>
      </c>
      <c r="E70" s="159">
        <f t="shared" si="11"/>
        <v>2015</v>
      </c>
      <c r="F70" s="146" t="str">
        <f t="shared" si="11"/>
        <v>Référence 2019</v>
      </c>
      <c r="G70" s="159">
        <f t="shared" si="11"/>
        <v>2020</v>
      </c>
      <c r="H70" s="159">
        <f t="shared" si="11"/>
        <v>2021</v>
      </c>
      <c r="I70" s="159">
        <f t="shared" si="11"/>
        <v>2022</v>
      </c>
      <c r="J70" s="159" t="str">
        <f t="shared" si="11"/>
        <v>2023</v>
      </c>
      <c r="K70" s="159" t="str">
        <f t="shared" si="11"/>
        <v>2024</v>
      </c>
      <c r="L70" s="160" t="str">
        <f t="shared" si="11"/>
        <v>Variation N-1</v>
      </c>
      <c r="M70" s="146" t="str">
        <f t="shared" si="11"/>
        <v>Contribution</v>
      </c>
      <c r="N70" s="146" t="str">
        <f t="shared" si="11"/>
        <v>Objectif/Target 2025</v>
      </c>
      <c r="O70" s="182" t="str">
        <f t="shared" si="11"/>
        <v>Objectif/Target 2030</v>
      </c>
    </row>
    <row r="71" spans="1:15" ht="24.15" customHeight="1">
      <c r="A71" s="163" t="s">
        <v>122</v>
      </c>
      <c r="B71" s="164" t="s">
        <v>990</v>
      </c>
      <c r="C71" s="148"/>
      <c r="D71" s="148"/>
      <c r="E71" s="165"/>
      <c r="F71" s="178" t="s">
        <v>103</v>
      </c>
      <c r="G71" s="178" t="s">
        <v>103</v>
      </c>
      <c r="H71" s="178" t="s">
        <v>103</v>
      </c>
      <c r="I71" s="178" t="s">
        <v>103</v>
      </c>
      <c r="J71" s="178" t="s">
        <v>103</v>
      </c>
      <c r="K71" s="139">
        <v>141000</v>
      </c>
      <c r="L71" s="166"/>
      <c r="M71" s="148"/>
      <c r="N71" s="148"/>
      <c r="O71" s="183"/>
    </row>
    <row r="72" spans="1:15" ht="27.5" hidden="1" customHeight="1">
      <c r="A72" s="167" t="s">
        <v>125</v>
      </c>
      <c r="B72" s="167" t="s">
        <v>126</v>
      </c>
      <c r="C72" s="146" t="str">
        <f t="shared" ref="C72:O72" si="12">C$4</f>
        <v>GRI</v>
      </c>
      <c r="D72" s="146" t="str">
        <f t="shared" si="12"/>
        <v>ESRS</v>
      </c>
      <c r="E72" s="159">
        <f t="shared" si="12"/>
        <v>2015</v>
      </c>
      <c r="F72" s="146" t="str">
        <f t="shared" si="12"/>
        <v>Référence 2019</v>
      </c>
      <c r="G72" s="159">
        <f t="shared" si="12"/>
        <v>2020</v>
      </c>
      <c r="H72" s="159">
        <f t="shared" si="12"/>
        <v>2021</v>
      </c>
      <c r="I72" s="159">
        <f t="shared" si="12"/>
        <v>2022</v>
      </c>
      <c r="J72" s="159" t="str">
        <f t="shared" si="12"/>
        <v>2023</v>
      </c>
      <c r="K72" s="159" t="str">
        <f t="shared" si="12"/>
        <v>2024</v>
      </c>
      <c r="L72" s="146" t="str">
        <f t="shared" si="12"/>
        <v>Variation N-1</v>
      </c>
      <c r="M72" s="146" t="str">
        <f t="shared" si="12"/>
        <v>Contribution</v>
      </c>
      <c r="N72" s="146" t="str">
        <f t="shared" si="12"/>
        <v>Objectif/Target 2025</v>
      </c>
      <c r="O72" s="146" t="str">
        <f t="shared" si="12"/>
        <v>Objectif/Target 2030</v>
      </c>
    </row>
    <row r="73" spans="1:15" ht="34.15" hidden="1" customHeight="1">
      <c r="A73" s="168" t="s">
        <v>127</v>
      </c>
      <c r="B73" s="168" t="s">
        <v>128</v>
      </c>
      <c r="C73" s="169"/>
      <c r="D73" s="169" t="s">
        <v>130</v>
      </c>
      <c r="E73" s="170"/>
      <c r="F73" s="170" t="s">
        <v>103</v>
      </c>
      <c r="G73" s="170" t="s">
        <v>103</v>
      </c>
      <c r="H73" s="170" t="s">
        <v>103</v>
      </c>
      <c r="I73" s="171" t="s">
        <v>103</v>
      </c>
      <c r="J73" s="172" t="s">
        <v>103</v>
      </c>
      <c r="K73" s="170" t="s">
        <v>124</v>
      </c>
      <c r="L73" s="173"/>
      <c r="M73" s="174"/>
      <c r="N73" s="169"/>
      <c r="O73" s="275"/>
    </row>
    <row r="74" spans="1:15" ht="32.5" hidden="1" customHeight="1">
      <c r="A74" s="168" t="s">
        <v>131</v>
      </c>
      <c r="B74" s="168" t="s">
        <v>132</v>
      </c>
      <c r="C74" s="169"/>
      <c r="D74" s="169" t="s">
        <v>130</v>
      </c>
      <c r="E74" s="170"/>
      <c r="F74" s="170" t="s">
        <v>103</v>
      </c>
      <c r="G74" s="170" t="s">
        <v>103</v>
      </c>
      <c r="H74" s="170" t="s">
        <v>103</v>
      </c>
      <c r="I74" s="171" t="s">
        <v>103</v>
      </c>
      <c r="J74" s="172" t="s">
        <v>103</v>
      </c>
      <c r="K74" s="170" t="s">
        <v>124</v>
      </c>
      <c r="L74" s="173"/>
      <c r="M74" s="174"/>
      <c r="N74" s="169"/>
      <c r="O74" s="275"/>
    </row>
    <row r="75" spans="1:15" ht="24.15" hidden="1" customHeight="1">
      <c r="A75" s="168" t="s">
        <v>133</v>
      </c>
      <c r="B75" s="168" t="s">
        <v>134</v>
      </c>
      <c r="C75" s="169"/>
      <c r="D75" s="169" t="s">
        <v>130</v>
      </c>
      <c r="E75" s="170"/>
      <c r="F75" s="170" t="s">
        <v>103</v>
      </c>
      <c r="G75" s="170" t="s">
        <v>103</v>
      </c>
      <c r="H75" s="170" t="s">
        <v>103</v>
      </c>
      <c r="I75" s="171" t="s">
        <v>103</v>
      </c>
      <c r="J75" s="172" t="s">
        <v>103</v>
      </c>
      <c r="K75" s="170" t="s">
        <v>124</v>
      </c>
      <c r="L75" s="173"/>
      <c r="M75" s="174"/>
      <c r="N75" s="169"/>
      <c r="O75" s="275"/>
    </row>
    <row r="76" spans="1:15" ht="24.15" hidden="1" customHeight="1">
      <c r="A76" s="168" t="s">
        <v>135</v>
      </c>
      <c r="B76" s="168" t="s">
        <v>136</v>
      </c>
      <c r="C76" s="169"/>
      <c r="D76" s="169" t="s">
        <v>130</v>
      </c>
      <c r="E76" s="170"/>
      <c r="F76" s="170" t="s">
        <v>103</v>
      </c>
      <c r="G76" s="170" t="s">
        <v>103</v>
      </c>
      <c r="H76" s="170" t="s">
        <v>103</v>
      </c>
      <c r="I76" s="171" t="s">
        <v>103</v>
      </c>
      <c r="J76" s="172" t="s">
        <v>103</v>
      </c>
      <c r="K76" s="170" t="s">
        <v>124</v>
      </c>
      <c r="L76" s="173"/>
      <c r="M76" s="174"/>
      <c r="N76" s="169"/>
      <c r="O76" s="275"/>
    </row>
    <row r="77" spans="1:15" ht="24.15" hidden="1" customHeight="1">
      <c r="A77" s="168" t="s">
        <v>137</v>
      </c>
      <c r="B77" s="168" t="s">
        <v>138</v>
      </c>
      <c r="C77" s="169"/>
      <c r="D77" s="169" t="s">
        <v>139</v>
      </c>
      <c r="E77" s="170"/>
      <c r="F77" s="170" t="s">
        <v>103</v>
      </c>
      <c r="G77" s="170" t="s">
        <v>103</v>
      </c>
      <c r="H77" s="170" t="s">
        <v>103</v>
      </c>
      <c r="I77" s="171" t="s">
        <v>103</v>
      </c>
      <c r="J77" s="172" t="s">
        <v>103</v>
      </c>
      <c r="K77" s="170" t="s">
        <v>124</v>
      </c>
      <c r="L77" s="173"/>
      <c r="M77" s="174"/>
      <c r="N77" s="169"/>
      <c r="O77" s="275"/>
    </row>
    <row r="78" spans="1:15" ht="24.15" hidden="1" customHeight="1">
      <c r="A78" s="168" t="s">
        <v>140</v>
      </c>
      <c r="B78" s="168" t="s">
        <v>141</v>
      </c>
      <c r="C78" s="169"/>
      <c r="D78" s="169" t="s">
        <v>142</v>
      </c>
      <c r="E78" s="170"/>
      <c r="F78" s="170" t="s">
        <v>103</v>
      </c>
      <c r="G78" s="170" t="s">
        <v>103</v>
      </c>
      <c r="H78" s="170" t="s">
        <v>103</v>
      </c>
      <c r="I78" s="171" t="s">
        <v>103</v>
      </c>
      <c r="J78" s="172" t="s">
        <v>103</v>
      </c>
      <c r="K78" s="170" t="s">
        <v>124</v>
      </c>
      <c r="L78" s="173"/>
      <c r="M78" s="174"/>
      <c r="N78" s="169"/>
      <c r="O78" s="275"/>
    </row>
    <row r="79" spans="1:15" ht="24.15" hidden="1" customHeight="1">
      <c r="A79" s="168" t="s">
        <v>143</v>
      </c>
      <c r="B79" s="168" t="s">
        <v>144</v>
      </c>
      <c r="C79" s="169"/>
      <c r="D79" s="169" t="s">
        <v>142</v>
      </c>
      <c r="E79" s="170"/>
      <c r="F79" s="170" t="s">
        <v>103</v>
      </c>
      <c r="G79" s="170" t="s">
        <v>103</v>
      </c>
      <c r="H79" s="170" t="s">
        <v>103</v>
      </c>
      <c r="I79" s="171" t="s">
        <v>103</v>
      </c>
      <c r="J79" s="172" t="s">
        <v>103</v>
      </c>
      <c r="K79" s="170" t="s">
        <v>124</v>
      </c>
      <c r="L79" s="173"/>
      <c r="M79" s="174"/>
      <c r="N79" s="169"/>
      <c r="O79" s="275"/>
    </row>
    <row r="80" spans="1:15" ht="32.5" hidden="1" customHeight="1">
      <c r="A80" s="168" t="s">
        <v>145</v>
      </c>
      <c r="B80" s="168" t="s">
        <v>146</v>
      </c>
      <c r="C80" s="169"/>
      <c r="D80" s="169" t="s">
        <v>147</v>
      </c>
      <c r="E80" s="170"/>
      <c r="F80" s="170" t="s">
        <v>103</v>
      </c>
      <c r="G80" s="170" t="s">
        <v>103</v>
      </c>
      <c r="H80" s="170" t="s">
        <v>103</v>
      </c>
      <c r="I80" s="171" t="s">
        <v>103</v>
      </c>
      <c r="J80" s="172" t="s">
        <v>103</v>
      </c>
      <c r="K80" s="170" t="s">
        <v>124</v>
      </c>
      <c r="L80" s="173"/>
      <c r="M80" s="174"/>
      <c r="N80" s="169"/>
      <c r="O80" s="275"/>
    </row>
    <row r="81" spans="1:15" ht="29.15" hidden="1" customHeight="1">
      <c r="A81" s="168" t="s">
        <v>148</v>
      </c>
      <c r="B81" s="168" t="s">
        <v>149</v>
      </c>
      <c r="C81" s="169"/>
      <c r="D81" s="169" t="s">
        <v>147</v>
      </c>
      <c r="E81" s="170"/>
      <c r="F81" s="170" t="s">
        <v>103</v>
      </c>
      <c r="G81" s="170" t="s">
        <v>103</v>
      </c>
      <c r="H81" s="170" t="s">
        <v>103</v>
      </c>
      <c r="I81" s="171" t="s">
        <v>103</v>
      </c>
      <c r="J81" s="172" t="s">
        <v>103</v>
      </c>
      <c r="K81" s="170" t="s">
        <v>124</v>
      </c>
      <c r="L81" s="173"/>
      <c r="M81" s="174"/>
      <c r="N81" s="169"/>
      <c r="O81" s="275"/>
    </row>
    <row r="82" spans="1:15" ht="33.25" hidden="1" customHeight="1">
      <c r="A82" s="168" t="s">
        <v>150</v>
      </c>
      <c r="B82" s="168" t="s">
        <v>151</v>
      </c>
      <c r="C82" s="169"/>
      <c r="D82" s="169" t="s">
        <v>152</v>
      </c>
      <c r="E82" s="170"/>
      <c r="F82" s="170" t="s">
        <v>103</v>
      </c>
      <c r="G82" s="170" t="s">
        <v>103</v>
      </c>
      <c r="H82" s="170" t="s">
        <v>103</v>
      </c>
      <c r="I82" s="171" t="s">
        <v>103</v>
      </c>
      <c r="J82" s="172" t="s">
        <v>103</v>
      </c>
      <c r="K82" s="170" t="s">
        <v>124</v>
      </c>
      <c r="L82" s="173"/>
      <c r="M82" s="174"/>
      <c r="N82" s="169"/>
      <c r="O82" s="275"/>
    </row>
    <row r="83" spans="1:15" ht="35.75" hidden="1" customHeight="1">
      <c r="A83" s="168" t="s">
        <v>153</v>
      </c>
      <c r="B83" s="175" t="s">
        <v>154</v>
      </c>
      <c r="C83" s="169"/>
      <c r="D83" s="169" t="s">
        <v>155</v>
      </c>
      <c r="E83" s="170"/>
      <c r="F83" s="170" t="s">
        <v>103</v>
      </c>
      <c r="G83" s="170" t="s">
        <v>103</v>
      </c>
      <c r="H83" s="170" t="s">
        <v>103</v>
      </c>
      <c r="I83" s="171" t="s">
        <v>103</v>
      </c>
      <c r="J83" s="172" t="s">
        <v>103</v>
      </c>
      <c r="K83" s="170" t="s">
        <v>124</v>
      </c>
      <c r="L83" s="173"/>
      <c r="M83" s="174"/>
      <c r="N83" s="169"/>
      <c r="O83" s="275"/>
    </row>
    <row r="84" spans="1:15" ht="24.15" hidden="1" customHeight="1">
      <c r="A84" s="168" t="s">
        <v>156</v>
      </c>
      <c r="B84" s="168"/>
      <c r="C84" s="169"/>
      <c r="D84" s="169" t="s">
        <v>157</v>
      </c>
      <c r="E84" s="170"/>
      <c r="F84" s="170" t="s">
        <v>103</v>
      </c>
      <c r="G84" s="170" t="s">
        <v>103</v>
      </c>
      <c r="H84" s="170" t="s">
        <v>103</v>
      </c>
      <c r="I84" s="171" t="s">
        <v>103</v>
      </c>
      <c r="J84" s="172" t="s">
        <v>103</v>
      </c>
      <c r="K84" s="170" t="s">
        <v>124</v>
      </c>
      <c r="L84" s="173"/>
      <c r="M84" s="174"/>
      <c r="N84" s="169"/>
      <c r="O84" s="275"/>
    </row>
    <row r="85" spans="1:15" ht="24.15" hidden="1" customHeight="1">
      <c r="A85" s="168" t="s">
        <v>158</v>
      </c>
      <c r="B85" s="168"/>
      <c r="C85" s="169"/>
      <c r="D85" s="169" t="s">
        <v>157</v>
      </c>
      <c r="E85" s="170"/>
      <c r="F85" s="170" t="s">
        <v>103</v>
      </c>
      <c r="G85" s="170" t="s">
        <v>103</v>
      </c>
      <c r="H85" s="170" t="s">
        <v>103</v>
      </c>
      <c r="I85" s="171" t="s">
        <v>103</v>
      </c>
      <c r="J85" s="172" t="s">
        <v>103</v>
      </c>
      <c r="K85" s="170" t="s">
        <v>124</v>
      </c>
      <c r="L85" s="173"/>
      <c r="M85" s="174"/>
      <c r="N85" s="169"/>
      <c r="O85" s="275"/>
    </row>
    <row r="86" spans="1:15" ht="24.15" hidden="1" customHeight="1">
      <c r="A86" s="168" t="s">
        <v>159</v>
      </c>
      <c r="B86" s="168"/>
      <c r="C86" s="169"/>
      <c r="D86" s="169" t="s">
        <v>160</v>
      </c>
      <c r="E86" s="170"/>
      <c r="F86" s="170" t="s">
        <v>103</v>
      </c>
      <c r="G86" s="170" t="s">
        <v>103</v>
      </c>
      <c r="H86" s="170" t="s">
        <v>103</v>
      </c>
      <c r="I86" s="171" t="s">
        <v>103</v>
      </c>
      <c r="J86" s="172" t="s">
        <v>103</v>
      </c>
      <c r="K86" s="170" t="s">
        <v>124</v>
      </c>
      <c r="L86" s="173"/>
      <c r="M86" s="174"/>
      <c r="N86" s="169"/>
      <c r="O86" s="275"/>
    </row>
    <row r="87" spans="1:15" ht="24.15" hidden="1" customHeight="1">
      <c r="A87" s="168" t="s">
        <v>161</v>
      </c>
      <c r="B87" s="168"/>
      <c r="C87" s="169"/>
      <c r="D87" s="169" t="s">
        <v>162</v>
      </c>
      <c r="E87" s="170"/>
      <c r="F87" s="170" t="s">
        <v>103</v>
      </c>
      <c r="G87" s="170" t="s">
        <v>103</v>
      </c>
      <c r="H87" s="170" t="s">
        <v>103</v>
      </c>
      <c r="I87" s="171" t="s">
        <v>103</v>
      </c>
      <c r="J87" s="172" t="s">
        <v>103</v>
      </c>
      <c r="K87" s="170" t="s">
        <v>124</v>
      </c>
      <c r="L87" s="173"/>
      <c r="M87" s="174"/>
      <c r="N87" s="169"/>
      <c r="O87" s="275"/>
    </row>
    <row r="88" spans="1:15" ht="24.15" hidden="1" customHeight="1">
      <c r="A88" s="168" t="s">
        <v>163</v>
      </c>
      <c r="B88" s="168"/>
      <c r="C88" s="169"/>
      <c r="D88" s="169" t="s">
        <v>164</v>
      </c>
      <c r="E88" s="170"/>
      <c r="F88" s="170" t="s">
        <v>103</v>
      </c>
      <c r="G88" s="170" t="s">
        <v>103</v>
      </c>
      <c r="H88" s="170" t="s">
        <v>103</v>
      </c>
      <c r="I88" s="171" t="s">
        <v>103</v>
      </c>
      <c r="J88" s="172" t="s">
        <v>103</v>
      </c>
      <c r="K88" s="170" t="s">
        <v>124</v>
      </c>
      <c r="L88" s="173"/>
      <c r="M88" s="174"/>
      <c r="N88" s="169"/>
      <c r="O88" s="275"/>
    </row>
    <row r="89" spans="1:15" ht="24.15" hidden="1" customHeight="1">
      <c r="A89" s="168" t="s">
        <v>165</v>
      </c>
      <c r="B89" s="168"/>
      <c r="C89" s="169"/>
      <c r="D89" s="169" t="s">
        <v>164</v>
      </c>
      <c r="E89" s="170"/>
      <c r="F89" s="170" t="s">
        <v>103</v>
      </c>
      <c r="G89" s="170" t="s">
        <v>103</v>
      </c>
      <c r="H89" s="170" t="s">
        <v>103</v>
      </c>
      <c r="I89" s="171" t="s">
        <v>103</v>
      </c>
      <c r="J89" s="172" t="s">
        <v>103</v>
      </c>
      <c r="K89" s="170" t="s">
        <v>124</v>
      </c>
      <c r="L89" s="173"/>
      <c r="M89" s="174"/>
      <c r="N89" s="169"/>
      <c r="O89" s="275"/>
    </row>
    <row r="90" spans="1:15" ht="24.15" hidden="1" customHeight="1">
      <c r="A90" s="168" t="s">
        <v>166</v>
      </c>
      <c r="B90" s="168"/>
      <c r="C90" s="169"/>
      <c r="D90" s="169" t="s">
        <v>167</v>
      </c>
      <c r="E90" s="170"/>
      <c r="F90" s="170" t="s">
        <v>103</v>
      </c>
      <c r="G90" s="170" t="s">
        <v>103</v>
      </c>
      <c r="H90" s="170" t="s">
        <v>103</v>
      </c>
      <c r="I90" s="171" t="s">
        <v>103</v>
      </c>
      <c r="J90" s="172" t="s">
        <v>103</v>
      </c>
      <c r="K90" s="170" t="s">
        <v>124</v>
      </c>
      <c r="L90" s="173"/>
      <c r="M90" s="174"/>
      <c r="N90" s="169"/>
      <c r="O90" s="275"/>
    </row>
    <row r="91" spans="1:15" ht="24.15" hidden="1" customHeight="1">
      <c r="A91" s="168" t="s">
        <v>168</v>
      </c>
      <c r="B91" s="168"/>
      <c r="C91" s="169"/>
      <c r="D91" s="169" t="s">
        <v>169</v>
      </c>
      <c r="E91" s="170"/>
      <c r="F91" s="170" t="s">
        <v>103</v>
      </c>
      <c r="G91" s="170" t="s">
        <v>103</v>
      </c>
      <c r="H91" s="170" t="s">
        <v>103</v>
      </c>
      <c r="I91" s="171" t="s">
        <v>103</v>
      </c>
      <c r="J91" s="172" t="s">
        <v>103</v>
      </c>
      <c r="K91" s="170" t="s">
        <v>124</v>
      </c>
      <c r="L91" s="173"/>
      <c r="M91" s="174"/>
      <c r="N91" s="169"/>
      <c r="O91" s="275"/>
    </row>
    <row r="92" spans="1:15" ht="39.15" hidden="1" customHeight="1">
      <c r="A92" s="168" t="s">
        <v>170</v>
      </c>
      <c r="B92" s="168" t="s">
        <v>171</v>
      </c>
      <c r="C92" s="169"/>
      <c r="D92" s="169" t="s">
        <v>172</v>
      </c>
      <c r="E92" s="170"/>
      <c r="F92" s="170" t="s">
        <v>103</v>
      </c>
      <c r="G92" s="170" t="s">
        <v>103</v>
      </c>
      <c r="H92" s="170" t="s">
        <v>103</v>
      </c>
      <c r="I92" s="171" t="s">
        <v>103</v>
      </c>
      <c r="J92" s="172" t="s">
        <v>103</v>
      </c>
      <c r="K92" s="170" t="s">
        <v>124</v>
      </c>
      <c r="L92" s="173"/>
      <c r="M92" s="174"/>
      <c r="N92" s="169"/>
      <c r="O92" s="275"/>
    </row>
    <row r="93" spans="1:15" ht="24.15" hidden="1" customHeight="1">
      <c r="A93" s="168" t="s">
        <v>173</v>
      </c>
      <c r="B93" s="168" t="s">
        <v>174</v>
      </c>
      <c r="C93" s="169"/>
      <c r="D93" s="169" t="s">
        <v>172</v>
      </c>
      <c r="E93" s="170"/>
      <c r="F93" s="170" t="s">
        <v>103</v>
      </c>
      <c r="G93" s="170" t="s">
        <v>103</v>
      </c>
      <c r="H93" s="170" t="s">
        <v>103</v>
      </c>
      <c r="I93" s="171" t="s">
        <v>103</v>
      </c>
      <c r="J93" s="172" t="s">
        <v>103</v>
      </c>
      <c r="K93" s="170" t="s">
        <v>124</v>
      </c>
      <c r="L93" s="173"/>
      <c r="M93" s="174"/>
      <c r="N93" s="169"/>
      <c r="O93" s="275"/>
    </row>
    <row r="94" spans="1:15" ht="24.15" hidden="1" customHeight="1">
      <c r="A94" s="168" t="s">
        <v>175</v>
      </c>
      <c r="B94" s="168" t="s">
        <v>176</v>
      </c>
      <c r="C94" s="169"/>
      <c r="D94" s="169" t="s">
        <v>177</v>
      </c>
      <c r="E94" s="170"/>
      <c r="F94" s="170" t="s">
        <v>103</v>
      </c>
      <c r="G94" s="170" t="s">
        <v>103</v>
      </c>
      <c r="H94" s="170" t="s">
        <v>103</v>
      </c>
      <c r="I94" s="171" t="s">
        <v>103</v>
      </c>
      <c r="J94" s="172" t="s">
        <v>103</v>
      </c>
      <c r="K94" s="170" t="s">
        <v>124</v>
      </c>
      <c r="L94" s="173"/>
      <c r="M94" s="174"/>
      <c r="N94" s="169"/>
      <c r="O94" s="275"/>
    </row>
    <row r="95" spans="1:15" ht="24.15" hidden="1" customHeight="1">
      <c r="A95" s="176" t="s">
        <v>178</v>
      </c>
      <c r="B95" s="177"/>
      <c r="C95" s="169"/>
      <c r="D95" s="169" t="s">
        <v>177</v>
      </c>
      <c r="E95" s="170"/>
      <c r="F95" s="170" t="s">
        <v>103</v>
      </c>
      <c r="G95" s="170" t="s">
        <v>103</v>
      </c>
      <c r="H95" s="170" t="s">
        <v>103</v>
      </c>
      <c r="I95" s="171" t="s">
        <v>103</v>
      </c>
      <c r="J95" s="172" t="s">
        <v>103</v>
      </c>
      <c r="K95" s="170" t="s">
        <v>124</v>
      </c>
      <c r="L95" s="173"/>
      <c r="M95" s="174"/>
      <c r="N95" s="169"/>
      <c r="O95" s="275"/>
    </row>
    <row r="96" spans="1:15" ht="24.15" customHeight="1">
      <c r="A96" s="45"/>
      <c r="C96" s="6"/>
      <c r="D96" s="61"/>
      <c r="E96" s="64"/>
      <c r="F96" s="64"/>
      <c r="G96" s="64"/>
      <c r="H96" s="64"/>
      <c r="I96" s="64"/>
      <c r="J96" s="64"/>
      <c r="K96" s="64"/>
      <c r="L96" s="64"/>
      <c r="M96" s="64"/>
      <c r="N96" s="45"/>
      <c r="O96" s="45"/>
    </row>
    <row r="97" spans="1:15" ht="24.15" customHeight="1">
      <c r="A97" s="1" t="s">
        <v>179</v>
      </c>
      <c r="B97" s="1" t="s">
        <v>179</v>
      </c>
      <c r="C97" s="1"/>
      <c r="D97" s="1"/>
      <c r="E97" s="2"/>
      <c r="F97" s="2"/>
      <c r="G97" s="2"/>
      <c r="H97" s="2"/>
      <c r="I97" s="2"/>
      <c r="J97" s="2"/>
      <c r="K97" s="2"/>
      <c r="L97" s="65"/>
      <c r="M97" s="2"/>
      <c r="N97" s="1"/>
      <c r="O97" s="184"/>
    </row>
    <row r="98" spans="1:15" ht="24.15" customHeight="1">
      <c r="A98" s="3" t="s">
        <v>180</v>
      </c>
      <c r="B98" s="3" t="s">
        <v>181</v>
      </c>
      <c r="C98" s="3" t="str">
        <f t="shared" ref="C98:O98" si="13">C$4</f>
        <v>GRI</v>
      </c>
      <c r="D98" s="3" t="str">
        <f t="shared" si="13"/>
        <v>ESRS</v>
      </c>
      <c r="E98" s="39">
        <f t="shared" si="13"/>
        <v>2015</v>
      </c>
      <c r="F98" s="3" t="str">
        <f t="shared" si="13"/>
        <v>Référence 2019</v>
      </c>
      <c r="G98" s="39">
        <f t="shared" si="13"/>
        <v>2020</v>
      </c>
      <c r="H98" s="39">
        <f t="shared" si="13"/>
        <v>2021</v>
      </c>
      <c r="I98" s="39">
        <f t="shared" si="13"/>
        <v>2022</v>
      </c>
      <c r="J98" s="39" t="str">
        <f t="shared" si="13"/>
        <v>2023</v>
      </c>
      <c r="K98" s="39" t="str">
        <f t="shared" si="13"/>
        <v>2024</v>
      </c>
      <c r="L98" s="3" t="str">
        <f t="shared" si="13"/>
        <v>Variation N-1</v>
      </c>
      <c r="M98" s="3" t="str">
        <f t="shared" si="13"/>
        <v>Contribution</v>
      </c>
      <c r="N98" s="3" t="str">
        <f t="shared" si="13"/>
        <v>Objectif/Target 2025</v>
      </c>
      <c r="O98" s="185" t="str">
        <f t="shared" si="13"/>
        <v>Objectif/Target 2030</v>
      </c>
    </row>
    <row r="99" spans="1:15" ht="34.15" customHeight="1">
      <c r="A99" s="9" t="s">
        <v>182</v>
      </c>
      <c r="B99" s="9" t="s">
        <v>183</v>
      </c>
      <c r="C99" s="10"/>
      <c r="D99" s="10" t="s">
        <v>184</v>
      </c>
      <c r="E99" s="27"/>
      <c r="F99" s="27" t="s">
        <v>103</v>
      </c>
      <c r="G99" s="27" t="s">
        <v>103</v>
      </c>
      <c r="H99" s="27" t="s">
        <v>103</v>
      </c>
      <c r="I99" s="27" t="s">
        <v>103</v>
      </c>
      <c r="J99" s="27" t="s">
        <v>103</v>
      </c>
      <c r="K99" s="29" t="s">
        <v>40</v>
      </c>
      <c r="L99" s="60"/>
      <c r="M99" s="20"/>
      <c r="N99" s="10"/>
      <c r="O99" s="186"/>
    </row>
    <row r="100" spans="1:15" ht="34.15" customHeight="1">
      <c r="A100" s="9" t="s">
        <v>185</v>
      </c>
      <c r="B100" s="9" t="s">
        <v>186</v>
      </c>
      <c r="C100" s="10"/>
      <c r="D100" s="10" t="s">
        <v>184</v>
      </c>
      <c r="E100" s="27"/>
      <c r="F100" s="27" t="s">
        <v>103</v>
      </c>
      <c r="G100" s="27" t="s">
        <v>103</v>
      </c>
      <c r="H100" s="27" t="s">
        <v>103</v>
      </c>
      <c r="I100" s="27" t="s">
        <v>103</v>
      </c>
      <c r="J100" s="27" t="s">
        <v>103</v>
      </c>
      <c r="K100" s="29" t="s">
        <v>40</v>
      </c>
      <c r="L100" s="60"/>
      <c r="M100" s="20"/>
      <c r="N100" s="10"/>
      <c r="O100" s="186"/>
    </row>
    <row r="101" spans="1:15" ht="34.15" customHeight="1">
      <c r="A101" s="9" t="s">
        <v>187</v>
      </c>
      <c r="B101" s="9" t="s">
        <v>188</v>
      </c>
      <c r="C101" s="10"/>
      <c r="D101" s="10" t="s">
        <v>189</v>
      </c>
      <c r="E101" s="27"/>
      <c r="F101" s="27" t="s">
        <v>103</v>
      </c>
      <c r="G101" s="27" t="s">
        <v>103</v>
      </c>
      <c r="H101" s="27" t="s">
        <v>103</v>
      </c>
      <c r="I101" s="27" t="s">
        <v>103</v>
      </c>
      <c r="J101" s="27" t="s">
        <v>103</v>
      </c>
      <c r="K101" s="11">
        <f>9059+283</f>
        <v>9342</v>
      </c>
      <c r="L101" s="60"/>
      <c r="M101" s="20"/>
      <c r="N101" s="10"/>
      <c r="O101" s="186"/>
    </row>
    <row r="102" spans="1:15" ht="32.5" customHeight="1">
      <c r="A102" s="41" t="s">
        <v>190</v>
      </c>
      <c r="B102" s="41" t="s">
        <v>191</v>
      </c>
      <c r="C102" s="42"/>
      <c r="D102" s="42" t="s">
        <v>192</v>
      </c>
      <c r="E102" s="43"/>
      <c r="F102" s="43" t="s">
        <v>103</v>
      </c>
      <c r="G102" s="43" t="s">
        <v>103</v>
      </c>
      <c r="H102" s="43" t="s">
        <v>103</v>
      </c>
      <c r="I102" s="188">
        <v>0.8</v>
      </c>
      <c r="J102" s="188">
        <v>0.8</v>
      </c>
      <c r="K102" s="188">
        <v>0.8</v>
      </c>
      <c r="L102" s="44"/>
      <c r="M102" s="44"/>
      <c r="N102" s="266">
        <v>1</v>
      </c>
      <c r="O102" s="276"/>
    </row>
    <row r="103" spans="1:15" ht="24.15" customHeight="1">
      <c r="A103" s="9" t="s">
        <v>195</v>
      </c>
      <c r="B103" s="9" t="s">
        <v>196</v>
      </c>
      <c r="C103" s="10" t="s">
        <v>197</v>
      </c>
      <c r="D103" s="10" t="s">
        <v>192</v>
      </c>
      <c r="E103" s="27"/>
      <c r="F103" s="27" t="s">
        <v>124</v>
      </c>
      <c r="G103" s="29">
        <v>17</v>
      </c>
      <c r="H103" s="29">
        <v>17</v>
      </c>
      <c r="I103" s="29">
        <v>17</v>
      </c>
      <c r="J103" s="189">
        <v>17</v>
      </c>
      <c r="K103" s="189">
        <v>18</v>
      </c>
      <c r="L103" s="12"/>
      <c r="M103" s="29"/>
      <c r="N103" s="10"/>
      <c r="O103" s="186"/>
    </row>
    <row r="104" spans="1:15" ht="24.15" customHeight="1">
      <c r="A104" s="45"/>
      <c r="B104" s="45"/>
      <c r="C104" s="45"/>
      <c r="D104" s="45"/>
      <c r="E104" s="46"/>
      <c r="F104" s="46"/>
      <c r="G104" s="46"/>
      <c r="H104" s="46"/>
      <c r="I104" s="46"/>
      <c r="J104" s="46"/>
      <c r="K104" s="46"/>
      <c r="L104" s="46"/>
      <c r="M104" s="46"/>
      <c r="N104" s="253"/>
      <c r="O104" s="253"/>
    </row>
    <row r="105" spans="1:15" ht="24.15" customHeight="1">
      <c r="A105" s="1" t="s">
        <v>198</v>
      </c>
      <c r="B105" s="1" t="s">
        <v>199</v>
      </c>
      <c r="C105" s="1"/>
      <c r="D105" s="1"/>
      <c r="E105" s="2"/>
      <c r="F105" s="2"/>
      <c r="G105" s="2"/>
      <c r="H105" s="2"/>
      <c r="I105" s="2"/>
      <c r="J105" s="2"/>
      <c r="K105" s="2"/>
      <c r="L105" s="2"/>
      <c r="M105" s="2"/>
      <c r="N105" s="1"/>
      <c r="O105" s="1"/>
    </row>
    <row r="106" spans="1:15" ht="24.15" customHeight="1">
      <c r="A106" s="3" t="s">
        <v>200</v>
      </c>
      <c r="B106" s="3" t="s">
        <v>201</v>
      </c>
      <c r="C106" s="3" t="str">
        <f t="shared" ref="C106:O106" si="14">C$4</f>
        <v>GRI</v>
      </c>
      <c r="D106" s="3" t="str">
        <f t="shared" si="14"/>
        <v>ESRS</v>
      </c>
      <c r="E106" s="39">
        <f t="shared" si="14"/>
        <v>2015</v>
      </c>
      <c r="F106" s="3" t="str">
        <f t="shared" si="14"/>
        <v>Référence 2019</v>
      </c>
      <c r="G106" s="39">
        <f t="shared" si="14"/>
        <v>2020</v>
      </c>
      <c r="H106" s="39">
        <f t="shared" si="14"/>
        <v>2021</v>
      </c>
      <c r="I106" s="39">
        <f t="shared" si="14"/>
        <v>2022</v>
      </c>
      <c r="J106" s="39" t="str">
        <f t="shared" si="14"/>
        <v>2023</v>
      </c>
      <c r="K106" s="39" t="str">
        <f t="shared" si="14"/>
        <v>2024</v>
      </c>
      <c r="L106" s="3" t="str">
        <f t="shared" si="14"/>
        <v>Variation N-1</v>
      </c>
      <c r="M106" s="3" t="str">
        <f t="shared" si="14"/>
        <v>Contribution</v>
      </c>
      <c r="N106" s="3" t="str">
        <f t="shared" si="14"/>
        <v>Objectif/Target 2025</v>
      </c>
      <c r="O106" s="40" t="str">
        <f t="shared" si="14"/>
        <v>Objectif/Target 2030</v>
      </c>
    </row>
    <row r="107" spans="1:15" ht="24.15" customHeight="1">
      <c r="A107" s="5" t="s">
        <v>202</v>
      </c>
      <c r="B107" s="5" t="s">
        <v>203</v>
      </c>
      <c r="C107" s="148" t="s">
        <v>204</v>
      </c>
      <c r="D107" s="148" t="s">
        <v>205</v>
      </c>
      <c r="E107" s="13"/>
      <c r="F107" s="7">
        <v>11470069</v>
      </c>
      <c r="G107" s="7">
        <v>10829896.76</v>
      </c>
      <c r="H107" s="7">
        <v>9050038.0199999996</v>
      </c>
      <c r="I107" s="7">
        <v>7940434.4800000004</v>
      </c>
      <c r="J107" s="7">
        <v>7029737.4100000001</v>
      </c>
      <c r="K107" s="7">
        <v>6640250.0599999996</v>
      </c>
      <c r="L107" s="8">
        <f t="shared" ref="L107:L117" si="15">(K107-J107)/J107</f>
        <v>-5.5405675530062301E-2</v>
      </c>
      <c r="M107" s="13"/>
      <c r="N107" s="267">
        <f>F107*0.8</f>
        <v>9176055.2000000011</v>
      </c>
      <c r="O107" s="6"/>
    </row>
    <row r="108" spans="1:15" ht="24.15" customHeight="1">
      <c r="A108" s="9" t="s">
        <v>49</v>
      </c>
      <c r="B108" s="9" t="s">
        <v>50</v>
      </c>
      <c r="C108" s="137" t="s">
        <v>204</v>
      </c>
      <c r="D108" s="10" t="s">
        <v>205</v>
      </c>
      <c r="E108" s="12"/>
      <c r="F108" s="11">
        <v>8659956</v>
      </c>
      <c r="G108" s="11">
        <v>8248675.1200000001</v>
      </c>
      <c r="H108" s="11">
        <v>6647010.0199999996</v>
      </c>
      <c r="I108" s="11">
        <v>5799783.6699999999</v>
      </c>
      <c r="J108" s="11">
        <v>4990054.17</v>
      </c>
      <c r="K108" s="11">
        <v>4619055.97</v>
      </c>
      <c r="L108" s="133">
        <f t="shared" si="15"/>
        <v>-7.4347529578020627E-2</v>
      </c>
      <c r="M108" s="25">
        <f t="shared" ref="M108:M116" si="16">K108/K$107</f>
        <v>0.69561476273681178</v>
      </c>
      <c r="N108" s="10"/>
      <c r="O108" s="10"/>
    </row>
    <row r="109" spans="1:15" ht="24.15" customHeight="1">
      <c r="A109" s="9" t="s">
        <v>206</v>
      </c>
      <c r="B109" s="9" t="s">
        <v>53</v>
      </c>
      <c r="C109" s="137" t="s">
        <v>204</v>
      </c>
      <c r="D109" s="10" t="s">
        <v>205</v>
      </c>
      <c r="E109" s="12"/>
      <c r="F109" s="11">
        <v>2190994</v>
      </c>
      <c r="G109" s="11">
        <v>1959828.7</v>
      </c>
      <c r="H109" s="11">
        <v>1821438</v>
      </c>
      <c r="I109" s="11">
        <v>1547497.22</v>
      </c>
      <c r="J109" s="11">
        <v>1523947.08</v>
      </c>
      <c r="K109" s="11">
        <v>1514543.21</v>
      </c>
      <c r="L109" s="133">
        <f t="shared" si="15"/>
        <v>-6.170732647750545E-3</v>
      </c>
      <c r="M109" s="25">
        <f t="shared" si="16"/>
        <v>0.22808526731898407</v>
      </c>
      <c r="N109" s="10"/>
      <c r="O109" s="10"/>
    </row>
    <row r="110" spans="1:15" ht="24.15" customHeight="1">
      <c r="A110" s="9" t="s">
        <v>97</v>
      </c>
      <c r="B110" s="9" t="s">
        <v>55</v>
      </c>
      <c r="C110" s="137" t="s">
        <v>204</v>
      </c>
      <c r="D110" s="10" t="s">
        <v>205</v>
      </c>
      <c r="E110" s="12"/>
      <c r="F110" s="135">
        <v>614558</v>
      </c>
      <c r="G110" s="135">
        <v>617662.93999999994</v>
      </c>
      <c r="H110" s="135">
        <v>578066</v>
      </c>
      <c r="I110" s="135">
        <v>589580.57999999996</v>
      </c>
      <c r="J110" s="135">
        <v>512464.2</v>
      </c>
      <c r="K110" s="135">
        <v>502991.14</v>
      </c>
      <c r="L110" s="133">
        <f t="shared" si="15"/>
        <v>-1.84853107787822E-2</v>
      </c>
      <c r="M110" s="25">
        <f t="shared" si="16"/>
        <v>7.5748825037471559E-2</v>
      </c>
      <c r="N110" s="10"/>
      <c r="O110" s="10"/>
    </row>
    <row r="111" spans="1:15" ht="24.15" customHeight="1">
      <c r="A111" s="9" t="s">
        <v>56</v>
      </c>
      <c r="B111" s="9" t="s">
        <v>57</v>
      </c>
      <c r="C111" s="137" t="s">
        <v>204</v>
      </c>
      <c r="D111" s="10" t="s">
        <v>205</v>
      </c>
      <c r="E111" s="12"/>
      <c r="F111" s="135">
        <v>4561</v>
      </c>
      <c r="G111" s="135">
        <v>3730</v>
      </c>
      <c r="H111" s="135">
        <v>3524</v>
      </c>
      <c r="I111" s="135">
        <v>3573</v>
      </c>
      <c r="J111" s="135">
        <v>3271.96</v>
      </c>
      <c r="K111" s="135">
        <v>3659.74</v>
      </c>
      <c r="L111" s="133">
        <f t="shared" si="15"/>
        <v>0.1185161187789581</v>
      </c>
      <c r="M111" s="25">
        <f t="shared" si="16"/>
        <v>5.5114490673262382E-4</v>
      </c>
      <c r="N111" s="10"/>
      <c r="O111" s="10"/>
    </row>
    <row r="112" spans="1:15" ht="24.15" customHeight="1">
      <c r="A112" s="9" t="s">
        <v>58</v>
      </c>
      <c r="B112" s="9" t="s">
        <v>59</v>
      </c>
      <c r="C112" s="137" t="s">
        <v>204</v>
      </c>
      <c r="D112" s="10" t="s">
        <v>205</v>
      </c>
      <c r="E112" s="12"/>
      <c r="F112" s="135">
        <v>6160834</v>
      </c>
      <c r="G112" s="135">
        <v>5861562</v>
      </c>
      <c r="H112" s="135">
        <v>4047318.02</v>
      </c>
      <c r="I112" s="135">
        <v>3351272.13</v>
      </c>
      <c r="J112" s="135">
        <v>3068106</v>
      </c>
      <c r="K112" s="135">
        <v>2403029</v>
      </c>
      <c r="L112" s="133">
        <f t="shared" si="15"/>
        <v>-0.21677119369409009</v>
      </c>
      <c r="M112" s="25">
        <f t="shared" si="16"/>
        <v>0.36188832924764885</v>
      </c>
      <c r="N112" s="10"/>
      <c r="O112" s="10"/>
    </row>
    <row r="113" spans="1:15" ht="24.15" customHeight="1">
      <c r="A113" s="9" t="s">
        <v>60</v>
      </c>
      <c r="B113" s="9" t="s">
        <v>61</v>
      </c>
      <c r="C113" s="137" t="s">
        <v>204</v>
      </c>
      <c r="D113" s="10" t="s">
        <v>205</v>
      </c>
      <c r="E113" s="12"/>
      <c r="F113" s="135">
        <v>1943753.1</v>
      </c>
      <c r="G113" s="135">
        <v>1868676.91</v>
      </c>
      <c r="H113" s="135">
        <v>1977793</v>
      </c>
      <c r="I113" s="135">
        <v>1827410.53</v>
      </c>
      <c r="J113" s="135">
        <v>1324960.1599999999</v>
      </c>
      <c r="K113" s="135">
        <v>1402345.82</v>
      </c>
      <c r="L113" s="133">
        <f t="shared" si="15"/>
        <v>5.84060278461506E-2</v>
      </c>
      <c r="M113" s="25">
        <f t="shared" si="16"/>
        <v>0.21118870634820644</v>
      </c>
      <c r="N113" s="10"/>
      <c r="O113" s="10"/>
    </row>
    <row r="114" spans="1:15" ht="24.15" customHeight="1">
      <c r="A114" s="9" t="s">
        <v>62</v>
      </c>
      <c r="B114" s="9" t="s">
        <v>63</v>
      </c>
      <c r="C114" s="137" t="s">
        <v>204</v>
      </c>
      <c r="D114" s="10" t="s">
        <v>205</v>
      </c>
      <c r="E114" s="12"/>
      <c r="F114" s="135">
        <v>549511</v>
      </c>
      <c r="G114" s="135">
        <v>515800</v>
      </c>
      <c r="H114" s="135">
        <v>618036</v>
      </c>
      <c r="I114" s="135">
        <v>615321.59999999998</v>
      </c>
      <c r="J114" s="135">
        <v>588115</v>
      </c>
      <c r="K114" s="135">
        <v>808320.7</v>
      </c>
      <c r="L114" s="133">
        <f t="shared" si="15"/>
        <v>0.37442626017020475</v>
      </c>
      <c r="M114" s="25">
        <f t="shared" si="16"/>
        <v>0.12173046085556603</v>
      </c>
      <c r="N114" s="10"/>
      <c r="O114" s="10"/>
    </row>
    <row r="115" spans="1:15" ht="24.15" customHeight="1">
      <c r="A115" s="9" t="s">
        <v>64</v>
      </c>
      <c r="B115" s="9" t="s">
        <v>65</v>
      </c>
      <c r="C115" s="137" t="s">
        <v>204</v>
      </c>
      <c r="D115" s="10" t="s">
        <v>205</v>
      </c>
      <c r="E115" s="12"/>
      <c r="F115" s="135">
        <v>893</v>
      </c>
      <c r="G115" s="135">
        <v>490</v>
      </c>
      <c r="H115" s="135">
        <v>901</v>
      </c>
      <c r="I115" s="135">
        <v>5761</v>
      </c>
      <c r="J115" s="135">
        <v>8344</v>
      </c>
      <c r="K115" s="135">
        <v>678</v>
      </c>
      <c r="L115" s="133">
        <f t="shared" si="15"/>
        <v>-0.91874400767018216</v>
      </c>
      <c r="M115" s="25">
        <f t="shared" si="16"/>
        <v>1.0210458851304164E-4</v>
      </c>
      <c r="N115" s="10"/>
      <c r="O115" s="10"/>
    </row>
    <row r="116" spans="1:15" ht="24.15" customHeight="1">
      <c r="A116" s="9" t="s">
        <v>66</v>
      </c>
      <c r="B116" s="9" t="s">
        <v>67</v>
      </c>
      <c r="C116" s="137" t="s">
        <v>204</v>
      </c>
      <c r="D116" s="10" t="s">
        <v>205</v>
      </c>
      <c r="E116" s="24"/>
      <c r="F116" s="135">
        <v>2815077.9</v>
      </c>
      <c r="G116" s="135">
        <v>2583367.85</v>
      </c>
      <c r="H116" s="135">
        <v>2405990</v>
      </c>
      <c r="I116" s="135">
        <v>2140669.2200000002</v>
      </c>
      <c r="J116" s="135">
        <v>2040212.25</v>
      </c>
      <c r="K116" s="135">
        <v>2025876.54</v>
      </c>
      <c r="L116" s="133">
        <f t="shared" si="15"/>
        <v>-7.0265777494473739E-3</v>
      </c>
      <c r="M116" s="25">
        <f t="shared" si="16"/>
        <v>0.30509039896006568</v>
      </c>
      <c r="N116" s="10"/>
      <c r="O116" s="10"/>
    </row>
    <row r="117" spans="1:15" ht="24.15" customHeight="1">
      <c r="A117" s="5" t="s">
        <v>207</v>
      </c>
      <c r="B117" s="5" t="s">
        <v>208</v>
      </c>
      <c r="C117" s="6" t="s">
        <v>204</v>
      </c>
      <c r="D117" s="148" t="s">
        <v>205</v>
      </c>
      <c r="E117" s="24"/>
      <c r="F117" s="149">
        <v>9734452</v>
      </c>
      <c r="G117" s="149">
        <v>9269322.7599999998</v>
      </c>
      <c r="H117" s="149">
        <v>7340639.0199999996</v>
      </c>
      <c r="I117" s="149">
        <v>7794677.4800000004</v>
      </c>
      <c r="J117" s="149">
        <v>4792353.51</v>
      </c>
      <c r="K117" s="149">
        <v>4202546.76</v>
      </c>
      <c r="L117" s="8">
        <f t="shared" si="15"/>
        <v>-0.1230724629911536</v>
      </c>
      <c r="M117" s="12"/>
      <c r="N117" s="10"/>
      <c r="O117" s="10"/>
    </row>
    <row r="118" spans="1:15" ht="24.15" customHeight="1">
      <c r="A118" s="9" t="s">
        <v>209</v>
      </c>
      <c r="B118" s="9" t="s">
        <v>210</v>
      </c>
      <c r="C118" s="10" t="s">
        <v>204</v>
      </c>
      <c r="D118" s="10"/>
      <c r="E118" s="27"/>
      <c r="F118" s="27" t="s">
        <v>103</v>
      </c>
      <c r="G118" s="25">
        <f>(G107-$F107)/$F107</f>
        <v>-5.5812414031685444E-2</v>
      </c>
      <c r="H118" s="25">
        <f>(H107-$F107)/$F107</f>
        <v>-0.21098661045543846</v>
      </c>
      <c r="I118" s="25">
        <f>(I107-$F107)/$F107</f>
        <v>-0.30772565709936006</v>
      </c>
      <c r="J118" s="25">
        <f>(J107-$F107)/$F107</f>
        <v>-0.38712335470693332</v>
      </c>
      <c r="K118" s="25">
        <f>(K107-$F107)/$F107</f>
        <v>-0.42108019925599405</v>
      </c>
      <c r="L118" s="12"/>
      <c r="M118" s="12"/>
      <c r="N118" s="268">
        <v>-0.2</v>
      </c>
      <c r="O118" s="10"/>
    </row>
    <row r="119" spans="1:15" ht="24.15" customHeight="1">
      <c r="A119" s="5" t="s">
        <v>211</v>
      </c>
      <c r="B119" s="5" t="s">
        <v>212</v>
      </c>
      <c r="C119" s="6"/>
      <c r="D119" s="148" t="s">
        <v>213</v>
      </c>
      <c r="E119" s="13"/>
      <c r="F119" s="7">
        <v>3028.8</v>
      </c>
      <c r="G119" s="7">
        <v>2939.71</v>
      </c>
      <c r="H119" s="7">
        <v>2764.21</v>
      </c>
      <c r="I119" s="7">
        <v>1874.07</v>
      </c>
      <c r="J119" s="7">
        <v>1472.11</v>
      </c>
      <c r="K119" s="7">
        <v>1348.01</v>
      </c>
      <c r="L119" s="8">
        <f>(K119-J119)/J119</f>
        <v>-8.4300765567790398E-2</v>
      </c>
      <c r="M119" s="13"/>
      <c r="N119" s="269"/>
      <c r="O119" s="6"/>
    </row>
    <row r="120" spans="1:15" ht="24.15" customHeight="1">
      <c r="A120" s="181" t="s">
        <v>994</v>
      </c>
      <c r="B120" s="181" t="s">
        <v>214</v>
      </c>
      <c r="C120" s="10"/>
      <c r="D120" s="10"/>
      <c r="E120" s="27"/>
      <c r="F120" s="27" t="s">
        <v>103</v>
      </c>
      <c r="G120" s="25">
        <f>(G119-$F119)/$F119</f>
        <v>-2.9414289487585888E-2</v>
      </c>
      <c r="H120" s="25">
        <f>(H119-$F119)/$F119</f>
        <v>-8.7358029582673052E-2</v>
      </c>
      <c r="I120" s="25">
        <f>(I119-$F119)/$F119</f>
        <v>-0.38125000000000003</v>
      </c>
      <c r="J120" s="25">
        <f>(J119-$F119)/$F119</f>
        <v>-0.51396262546222937</v>
      </c>
      <c r="K120" s="25">
        <f>(K119-$F119)/$F119</f>
        <v>-0.55493594823032222</v>
      </c>
      <c r="L120" s="12"/>
      <c r="M120" s="13"/>
      <c r="N120" s="6"/>
      <c r="O120" s="10"/>
    </row>
    <row r="121" spans="1:15" ht="24.15" customHeight="1">
      <c r="A121" s="5" t="s">
        <v>215</v>
      </c>
      <c r="B121" s="48" t="s">
        <v>216</v>
      </c>
      <c r="C121" s="6"/>
      <c r="D121" s="148" t="s">
        <v>217</v>
      </c>
      <c r="E121" s="13"/>
      <c r="F121" s="281" t="s">
        <v>103</v>
      </c>
      <c r="G121" s="281" t="s">
        <v>103</v>
      </c>
      <c r="H121" s="281" t="s">
        <v>103</v>
      </c>
      <c r="I121" s="281" t="s">
        <v>103</v>
      </c>
      <c r="J121" s="281" t="s">
        <v>103</v>
      </c>
      <c r="K121" s="7">
        <v>3104602.2</v>
      </c>
      <c r="L121" s="13"/>
      <c r="M121" s="15"/>
      <c r="N121" s="6"/>
      <c r="O121" s="6"/>
    </row>
    <row r="122" spans="1:15" ht="24.15" customHeight="1">
      <c r="A122" s="5" t="s">
        <v>218</v>
      </c>
      <c r="B122" s="5" t="s">
        <v>219</v>
      </c>
      <c r="C122" s="6"/>
      <c r="D122" s="148" t="s">
        <v>217</v>
      </c>
      <c r="E122" s="13"/>
      <c r="F122" s="281" t="s">
        <v>103</v>
      </c>
      <c r="G122" s="281" t="s">
        <v>103</v>
      </c>
      <c r="H122" s="281" t="s">
        <v>103</v>
      </c>
      <c r="I122" s="281" t="s">
        <v>103</v>
      </c>
      <c r="J122" s="281" t="s">
        <v>103</v>
      </c>
      <c r="K122" s="280">
        <v>0</v>
      </c>
      <c r="L122" s="13"/>
      <c r="M122" s="15"/>
      <c r="N122" s="6"/>
      <c r="O122" s="6"/>
    </row>
    <row r="123" spans="1:15" ht="24.15" customHeight="1">
      <c r="A123" s="9" t="s">
        <v>220</v>
      </c>
      <c r="B123" s="9" t="s">
        <v>221</v>
      </c>
      <c r="C123" s="10"/>
      <c r="D123" s="10" t="s">
        <v>222</v>
      </c>
      <c r="E123" s="13"/>
      <c r="F123" s="138" t="s">
        <v>103</v>
      </c>
      <c r="G123" s="138" t="s">
        <v>103</v>
      </c>
      <c r="H123" s="138" t="s">
        <v>103</v>
      </c>
      <c r="I123" s="138" t="s">
        <v>103</v>
      </c>
      <c r="J123" s="135">
        <v>739470</v>
      </c>
      <c r="K123" s="135">
        <v>627567</v>
      </c>
      <c r="L123" s="133">
        <f>(K123-J123)/J123</f>
        <v>-0.15132865430646272</v>
      </c>
      <c r="M123" s="20"/>
      <c r="N123" s="10"/>
      <c r="O123" s="10"/>
    </row>
    <row r="124" spans="1:15" ht="24.15" customHeight="1">
      <c r="A124" s="9" t="s">
        <v>223</v>
      </c>
      <c r="B124" s="9" t="s">
        <v>224</v>
      </c>
      <c r="C124" s="10"/>
      <c r="D124" s="10" t="s">
        <v>222</v>
      </c>
      <c r="E124" s="13"/>
      <c r="F124" s="138" t="s">
        <v>103</v>
      </c>
      <c r="G124" s="138" t="s">
        <v>103</v>
      </c>
      <c r="H124" s="138" t="s">
        <v>103</v>
      </c>
      <c r="I124" s="138" t="s">
        <v>103</v>
      </c>
      <c r="J124" s="135">
        <v>1628154.64</v>
      </c>
      <c r="K124" s="135">
        <v>1641536.76</v>
      </c>
      <c r="L124" s="133">
        <f>(K124-J124)/J124</f>
        <v>8.2191947074511992E-3</v>
      </c>
      <c r="M124" s="20"/>
      <c r="N124" s="10"/>
      <c r="O124" s="10"/>
    </row>
    <row r="125" spans="1:15" ht="24.15" customHeight="1">
      <c r="A125" s="9" t="s">
        <v>225</v>
      </c>
      <c r="B125" s="9" t="s">
        <v>226</v>
      </c>
      <c r="C125" s="10"/>
      <c r="D125" s="10" t="s">
        <v>222</v>
      </c>
      <c r="E125" s="13"/>
      <c r="F125" s="138" t="s">
        <v>103</v>
      </c>
      <c r="G125" s="138" t="s">
        <v>103</v>
      </c>
      <c r="H125" s="138" t="s">
        <v>103</v>
      </c>
      <c r="I125" s="138" t="s">
        <v>103</v>
      </c>
      <c r="J125" s="135">
        <f>J123+J124</f>
        <v>2367624.6399999997</v>
      </c>
      <c r="K125" s="135">
        <f>K123+K124</f>
        <v>2269103.7599999998</v>
      </c>
      <c r="L125" s="133">
        <f>(K125-J125)/J125</f>
        <v>-4.1611697367704328E-2</v>
      </c>
      <c r="M125" s="20"/>
      <c r="N125" s="10"/>
      <c r="O125" s="10"/>
    </row>
    <row r="126" spans="1:15" ht="24.15" customHeight="1">
      <c r="A126" s="9" t="s">
        <v>227</v>
      </c>
      <c r="B126" s="9" t="s">
        <v>228</v>
      </c>
      <c r="C126" s="10"/>
      <c r="D126" s="10" t="s">
        <v>229</v>
      </c>
      <c r="E126" s="13"/>
      <c r="F126" s="138" t="s">
        <v>103</v>
      </c>
      <c r="G126" s="138" t="s">
        <v>103</v>
      </c>
      <c r="H126" s="138" t="s">
        <v>103</v>
      </c>
      <c r="I126" s="138" t="s">
        <v>103</v>
      </c>
      <c r="J126" s="138" t="s">
        <v>103</v>
      </c>
      <c r="K126" s="135">
        <v>412111</v>
      </c>
      <c r="L126" s="138"/>
      <c r="M126" s="20"/>
      <c r="N126" s="10"/>
      <c r="O126" s="10"/>
    </row>
    <row r="127" spans="1:15" ht="24.15" customHeight="1">
      <c r="A127" s="49"/>
      <c r="B127" s="50"/>
      <c r="C127" s="50"/>
      <c r="D127" s="50"/>
      <c r="E127" s="50"/>
      <c r="F127" s="50"/>
      <c r="G127" s="50"/>
      <c r="H127" s="50"/>
      <c r="I127" s="50"/>
      <c r="J127" s="50"/>
      <c r="K127" s="50"/>
      <c r="L127" s="50"/>
      <c r="M127" s="50"/>
      <c r="N127" s="277"/>
      <c r="O127" s="277"/>
    </row>
    <row r="128" spans="1:15" ht="24.15" customHeight="1">
      <c r="A128" s="1" t="s">
        <v>230</v>
      </c>
      <c r="B128" s="1" t="s">
        <v>231</v>
      </c>
      <c r="C128" s="1"/>
      <c r="D128" s="1"/>
      <c r="E128" s="2"/>
      <c r="F128" s="2"/>
      <c r="G128" s="2"/>
      <c r="H128" s="2"/>
      <c r="I128" s="2"/>
      <c r="J128" s="2"/>
      <c r="K128" s="2"/>
      <c r="L128" s="65"/>
      <c r="M128" s="2"/>
      <c r="N128" s="1"/>
      <c r="O128" s="184"/>
    </row>
    <row r="129" spans="1:15" ht="24.15" customHeight="1">
      <c r="A129" s="3" t="s">
        <v>232</v>
      </c>
      <c r="B129" s="3" t="s">
        <v>233</v>
      </c>
      <c r="C129" s="3" t="str">
        <f t="shared" ref="C129:O129" si="17">C$4</f>
        <v>GRI</v>
      </c>
      <c r="D129" s="3" t="str">
        <f t="shared" si="17"/>
        <v>ESRS</v>
      </c>
      <c r="E129" s="39">
        <f t="shared" si="17"/>
        <v>2015</v>
      </c>
      <c r="F129" s="3" t="str">
        <f t="shared" si="17"/>
        <v>Référence 2019</v>
      </c>
      <c r="G129" s="39">
        <f t="shared" si="17"/>
        <v>2020</v>
      </c>
      <c r="H129" s="39">
        <f t="shared" si="17"/>
        <v>2021</v>
      </c>
      <c r="I129" s="39">
        <f t="shared" si="17"/>
        <v>2022</v>
      </c>
      <c r="J129" s="39" t="str">
        <f t="shared" si="17"/>
        <v>2023</v>
      </c>
      <c r="K129" s="39" t="str">
        <f t="shared" si="17"/>
        <v>2024</v>
      </c>
      <c r="L129" s="3" t="str">
        <f t="shared" si="17"/>
        <v>Variation N-1</v>
      </c>
      <c r="M129" s="3" t="str">
        <f t="shared" si="17"/>
        <v>Contribution</v>
      </c>
      <c r="N129" s="3" t="str">
        <f t="shared" si="17"/>
        <v>Objectif/Target 2025</v>
      </c>
      <c r="O129" s="185" t="str">
        <f t="shared" si="17"/>
        <v>Objectif/Target 2030</v>
      </c>
    </row>
    <row r="130" spans="1:15" ht="24.15" customHeight="1">
      <c r="A130" s="9" t="s">
        <v>234</v>
      </c>
      <c r="B130" s="9" t="s">
        <v>235</v>
      </c>
      <c r="C130" s="6"/>
      <c r="D130" s="10" t="s">
        <v>236</v>
      </c>
      <c r="E130" s="24"/>
      <c r="F130" s="162" t="s">
        <v>103</v>
      </c>
      <c r="G130" s="162" t="s">
        <v>103</v>
      </c>
      <c r="H130" s="162" t="s">
        <v>103</v>
      </c>
      <c r="I130" s="162" t="s">
        <v>103</v>
      </c>
      <c r="J130" s="162" t="s">
        <v>103</v>
      </c>
      <c r="K130" s="140">
        <v>1</v>
      </c>
      <c r="L130" s="14"/>
      <c r="M130" s="15"/>
      <c r="N130" s="6"/>
      <c r="O130" s="278"/>
    </row>
    <row r="131" spans="1:15" ht="24.15" customHeight="1">
      <c r="A131" s="9" t="s">
        <v>237</v>
      </c>
      <c r="B131" s="9" t="s">
        <v>238</v>
      </c>
      <c r="C131" s="6"/>
      <c r="D131" s="10" t="s">
        <v>236</v>
      </c>
      <c r="E131" s="24"/>
      <c r="F131" s="162" t="s">
        <v>103</v>
      </c>
      <c r="G131" s="162" t="s">
        <v>103</v>
      </c>
      <c r="H131" s="162" t="s">
        <v>103</v>
      </c>
      <c r="I131" s="162" t="s">
        <v>103</v>
      </c>
      <c r="J131" s="162" t="s">
        <v>103</v>
      </c>
      <c r="K131" s="138" t="s">
        <v>124</v>
      </c>
      <c r="L131" s="14"/>
      <c r="M131" s="15"/>
      <c r="N131" s="6"/>
      <c r="O131" s="278"/>
    </row>
    <row r="132" spans="1:15" ht="24.15" customHeight="1">
      <c r="A132" s="51" t="s">
        <v>993</v>
      </c>
      <c r="B132" s="51" t="s">
        <v>239</v>
      </c>
      <c r="C132" s="10"/>
      <c r="D132" s="10" t="s">
        <v>240</v>
      </c>
      <c r="E132" s="24"/>
      <c r="F132" s="162" t="s">
        <v>103</v>
      </c>
      <c r="G132" s="162" t="s">
        <v>103</v>
      </c>
      <c r="H132" s="162" t="s">
        <v>103</v>
      </c>
      <c r="I132" s="162" t="s">
        <v>103</v>
      </c>
      <c r="J132" s="162" t="s">
        <v>103</v>
      </c>
      <c r="K132" s="190">
        <v>240</v>
      </c>
      <c r="L132" s="60"/>
      <c r="M132" s="20"/>
      <c r="N132" s="10"/>
      <c r="O132" s="186"/>
    </row>
    <row r="133" spans="1:15" ht="24.15" hidden="1" customHeight="1">
      <c r="A133" s="34" t="s">
        <v>241</v>
      </c>
      <c r="B133" s="34"/>
      <c r="C133" s="35"/>
      <c r="D133" s="35" t="s">
        <v>242</v>
      </c>
      <c r="E133" s="37"/>
      <c r="F133" s="37"/>
      <c r="G133" s="37"/>
      <c r="H133" s="37"/>
      <c r="I133" s="37"/>
      <c r="J133" s="37"/>
      <c r="K133" s="36" t="s">
        <v>40</v>
      </c>
      <c r="L133" s="62"/>
      <c r="M133" s="63"/>
      <c r="N133" s="35"/>
      <c r="O133" s="279"/>
    </row>
    <row r="134" spans="1:15" ht="24.15" hidden="1" customHeight="1">
      <c r="A134" s="34" t="s">
        <v>243</v>
      </c>
      <c r="B134" s="34"/>
      <c r="C134" s="35"/>
      <c r="D134" s="35" t="s">
        <v>244</v>
      </c>
      <c r="E134" s="37"/>
      <c r="F134" s="37"/>
      <c r="G134" s="37"/>
      <c r="H134" s="37"/>
      <c r="I134" s="37"/>
      <c r="J134" s="37"/>
      <c r="K134" s="36" t="s">
        <v>40</v>
      </c>
      <c r="L134" s="62"/>
      <c r="M134" s="63"/>
      <c r="N134" s="35"/>
      <c r="O134" s="279"/>
    </row>
    <row r="135" spans="1:15" ht="24.15" hidden="1" customHeight="1">
      <c r="A135" s="34" t="s">
        <v>245</v>
      </c>
      <c r="B135" s="34"/>
      <c r="C135" s="35"/>
      <c r="D135" s="35" t="s">
        <v>246</v>
      </c>
      <c r="E135" s="37"/>
      <c r="F135" s="37"/>
      <c r="G135" s="37"/>
      <c r="H135" s="37"/>
      <c r="I135" s="37"/>
      <c r="J135" s="37"/>
      <c r="K135" s="36" t="s">
        <v>40</v>
      </c>
      <c r="L135" s="62"/>
      <c r="M135" s="63"/>
      <c r="N135" s="35"/>
      <c r="O135" s="279"/>
    </row>
    <row r="136" spans="1:15" ht="24.15" hidden="1" customHeight="1">
      <c r="A136" s="34" t="s">
        <v>247</v>
      </c>
      <c r="B136" s="34"/>
      <c r="C136" s="35"/>
      <c r="D136" s="35" t="s">
        <v>248</v>
      </c>
      <c r="E136" s="37"/>
      <c r="F136" s="37"/>
      <c r="G136" s="37"/>
      <c r="H136" s="37"/>
      <c r="I136" s="37"/>
      <c r="J136" s="37"/>
      <c r="K136" s="36" t="s">
        <v>40</v>
      </c>
      <c r="L136" s="62"/>
      <c r="M136" s="63"/>
      <c r="N136" s="35"/>
      <c r="O136" s="279"/>
    </row>
    <row r="137" spans="1:15" ht="24.15" customHeight="1">
      <c r="A137" s="9" t="s">
        <v>249</v>
      </c>
      <c r="B137" s="9" t="s">
        <v>250</v>
      </c>
      <c r="C137" s="10"/>
      <c r="D137" s="10" t="s">
        <v>251</v>
      </c>
      <c r="E137" s="12"/>
      <c r="F137" s="140">
        <v>0</v>
      </c>
      <c r="G137" s="29">
        <v>0</v>
      </c>
      <c r="H137" s="29">
        <v>0</v>
      </c>
      <c r="I137" s="29">
        <v>0</v>
      </c>
      <c r="J137" s="29">
        <v>0</v>
      </c>
      <c r="K137" s="29">
        <v>0</v>
      </c>
      <c r="L137" s="60"/>
      <c r="M137" s="20"/>
      <c r="N137" s="10"/>
      <c r="O137" s="186"/>
    </row>
    <row r="138" spans="1:15" ht="24.15" customHeight="1">
      <c r="A138" s="30"/>
      <c r="B138" s="46"/>
      <c r="C138" s="46"/>
      <c r="D138" s="46"/>
      <c r="E138" s="46"/>
      <c r="F138" s="46"/>
      <c r="G138" s="46"/>
      <c r="H138" s="46"/>
      <c r="I138" s="46"/>
      <c r="J138" s="46"/>
      <c r="K138" s="46"/>
      <c r="L138" s="46"/>
      <c r="M138" s="30"/>
      <c r="N138" s="253"/>
      <c r="O138" s="253"/>
    </row>
    <row r="139" spans="1:15" ht="24.15" customHeight="1">
      <c r="A139" s="1" t="s">
        <v>252</v>
      </c>
      <c r="B139" s="1" t="s">
        <v>253</v>
      </c>
      <c r="C139" s="1"/>
      <c r="D139" s="1"/>
      <c r="E139" s="2"/>
      <c r="F139" s="2"/>
      <c r="G139" s="2"/>
      <c r="H139" s="2"/>
      <c r="I139" s="2"/>
      <c r="J139" s="2"/>
      <c r="K139" s="2"/>
      <c r="L139" s="65"/>
      <c r="M139" s="2"/>
      <c r="N139" s="1"/>
      <c r="O139" s="184"/>
    </row>
    <row r="140" spans="1:15" ht="24.15" customHeight="1">
      <c r="A140" s="52" t="s">
        <v>254</v>
      </c>
      <c r="B140" s="52" t="s">
        <v>255</v>
      </c>
      <c r="C140" s="3" t="str">
        <f t="shared" ref="C140:O140" si="18">C$4</f>
        <v>GRI</v>
      </c>
      <c r="D140" s="3" t="str">
        <f t="shared" si="18"/>
        <v>ESRS</v>
      </c>
      <c r="E140" s="39">
        <f t="shared" si="18"/>
        <v>2015</v>
      </c>
      <c r="F140" s="3" t="str">
        <f t="shared" si="18"/>
        <v>Référence 2019</v>
      </c>
      <c r="G140" s="39">
        <f t="shared" si="18"/>
        <v>2020</v>
      </c>
      <c r="H140" s="39">
        <f t="shared" si="18"/>
        <v>2021</v>
      </c>
      <c r="I140" s="39">
        <f t="shared" si="18"/>
        <v>2022</v>
      </c>
      <c r="J140" s="39" t="str">
        <f t="shared" si="18"/>
        <v>2023</v>
      </c>
      <c r="K140" s="39" t="str">
        <f t="shared" si="18"/>
        <v>2024</v>
      </c>
      <c r="L140" s="3" t="str">
        <f t="shared" si="18"/>
        <v>Variation N-1</v>
      </c>
      <c r="M140" s="3" t="str">
        <f t="shared" si="18"/>
        <v>Contribution</v>
      </c>
      <c r="N140" s="3" t="str">
        <f t="shared" si="18"/>
        <v>Objectif/Target 2025</v>
      </c>
      <c r="O140" s="185" t="str">
        <f t="shared" si="18"/>
        <v>Objectif/Target 2030</v>
      </c>
    </row>
    <row r="141" spans="1:15" ht="24.15" hidden="1" customHeight="1">
      <c r="A141" s="18" t="s">
        <v>256</v>
      </c>
      <c r="B141" s="18" t="s">
        <v>257</v>
      </c>
      <c r="C141" s="19" t="s">
        <v>258</v>
      </c>
      <c r="D141" s="19" t="s">
        <v>259</v>
      </c>
      <c r="E141" s="53"/>
      <c r="F141" s="53" t="s">
        <v>260</v>
      </c>
      <c r="G141" s="53" t="s">
        <v>261</v>
      </c>
      <c r="H141" s="53" t="s">
        <v>262</v>
      </c>
      <c r="I141" s="53" t="s">
        <v>263</v>
      </c>
      <c r="J141" s="53" t="s">
        <v>264</v>
      </c>
      <c r="K141" s="54" t="s">
        <v>40</v>
      </c>
      <c r="L141" s="67"/>
      <c r="M141" s="53"/>
      <c r="N141" s="239">
        <v>0</v>
      </c>
      <c r="O141" s="187"/>
    </row>
    <row r="142" spans="1:15" ht="24.15" hidden="1" customHeight="1">
      <c r="A142" s="18" t="s">
        <v>265</v>
      </c>
      <c r="B142" s="18" t="s">
        <v>266</v>
      </c>
      <c r="C142" s="19" t="s">
        <v>258</v>
      </c>
      <c r="D142" s="19" t="s">
        <v>259</v>
      </c>
      <c r="E142" s="53"/>
      <c r="F142" s="53" t="s">
        <v>267</v>
      </c>
      <c r="G142" s="54">
        <v>972</v>
      </c>
      <c r="H142" s="54">
        <v>706</v>
      </c>
      <c r="I142" s="54">
        <v>988</v>
      </c>
      <c r="J142" s="53" t="s">
        <v>268</v>
      </c>
      <c r="K142" s="54" t="s">
        <v>40</v>
      </c>
      <c r="L142" s="67"/>
      <c r="M142" s="53"/>
      <c r="N142" s="239">
        <v>0</v>
      </c>
      <c r="O142" s="187"/>
    </row>
    <row r="143" spans="1:15" ht="24.15" hidden="1" customHeight="1">
      <c r="A143" s="18" t="s">
        <v>269</v>
      </c>
      <c r="B143" s="18" t="s">
        <v>270</v>
      </c>
      <c r="C143" s="19" t="s">
        <v>258</v>
      </c>
      <c r="D143" s="19" t="s">
        <v>259</v>
      </c>
      <c r="E143" s="55"/>
      <c r="F143" s="55" t="s">
        <v>103</v>
      </c>
      <c r="G143" s="54">
        <v>157</v>
      </c>
      <c r="H143" s="54">
        <v>142</v>
      </c>
      <c r="I143" s="54">
        <v>273</v>
      </c>
      <c r="J143" s="53" t="s">
        <v>124</v>
      </c>
      <c r="K143" s="54" t="s">
        <v>40</v>
      </c>
      <c r="L143" s="67"/>
      <c r="M143" s="53"/>
      <c r="N143" s="239">
        <v>0</v>
      </c>
      <c r="O143" s="187"/>
    </row>
    <row r="144" spans="1:15" ht="24.15" hidden="1" customHeight="1">
      <c r="A144" s="18" t="s">
        <v>271</v>
      </c>
      <c r="B144" s="18" t="s">
        <v>272</v>
      </c>
      <c r="C144" s="19" t="s">
        <v>258</v>
      </c>
      <c r="D144" s="19" t="s">
        <v>259</v>
      </c>
      <c r="E144" s="55"/>
      <c r="F144" s="55" t="s">
        <v>103</v>
      </c>
      <c r="G144" s="53" t="s">
        <v>273</v>
      </c>
      <c r="H144" s="53" t="s">
        <v>273</v>
      </c>
      <c r="I144" s="53" t="s">
        <v>274</v>
      </c>
      <c r="J144" s="53" t="s">
        <v>124</v>
      </c>
      <c r="K144" s="54" t="s">
        <v>40</v>
      </c>
      <c r="L144" s="67"/>
      <c r="M144" s="53"/>
      <c r="N144" s="239">
        <v>0</v>
      </c>
      <c r="O144" s="187"/>
    </row>
    <row r="145" spans="1:15" ht="24.15" hidden="1" customHeight="1">
      <c r="A145" s="18" t="s">
        <v>275</v>
      </c>
      <c r="B145" s="18" t="s">
        <v>276</v>
      </c>
      <c r="C145" s="19"/>
      <c r="D145" s="19" t="s">
        <v>192</v>
      </c>
      <c r="E145" s="53"/>
      <c r="F145" s="54">
        <v>285</v>
      </c>
      <c r="G145" s="54">
        <v>249</v>
      </c>
      <c r="H145" s="54">
        <v>270</v>
      </c>
      <c r="I145" s="56">
        <v>288</v>
      </c>
      <c r="J145" s="55" t="s">
        <v>124</v>
      </c>
      <c r="K145" s="57" t="s">
        <v>40</v>
      </c>
      <c r="L145" s="68"/>
      <c r="M145" s="53"/>
      <c r="N145" s="239">
        <v>0</v>
      </c>
      <c r="O145" s="187"/>
    </row>
    <row r="146" spans="1:15" ht="24.15" hidden="1" customHeight="1">
      <c r="A146" s="18" t="s">
        <v>277</v>
      </c>
      <c r="B146" s="18" t="s">
        <v>278</v>
      </c>
      <c r="C146" s="19"/>
      <c r="D146" s="19" t="s">
        <v>192</v>
      </c>
      <c r="E146" s="53"/>
      <c r="F146" s="53" t="s">
        <v>279</v>
      </c>
      <c r="G146" s="53" t="s">
        <v>280</v>
      </c>
      <c r="H146" s="53" t="s">
        <v>281</v>
      </c>
      <c r="I146" s="53" t="s">
        <v>282</v>
      </c>
      <c r="J146" s="55" t="s">
        <v>124</v>
      </c>
      <c r="K146" s="57">
        <v>0</v>
      </c>
      <c r="L146" s="68"/>
      <c r="M146" s="53"/>
      <c r="N146" s="239">
        <v>0</v>
      </c>
      <c r="O146" s="187"/>
    </row>
    <row r="147" spans="1:15" ht="24.15" hidden="1" customHeight="1">
      <c r="A147" s="18" t="s">
        <v>283</v>
      </c>
      <c r="B147" s="18" t="s">
        <v>284</v>
      </c>
      <c r="C147" s="19"/>
      <c r="D147" s="19" t="s">
        <v>192</v>
      </c>
      <c r="E147" s="53"/>
      <c r="F147" s="53" t="s">
        <v>285</v>
      </c>
      <c r="G147" s="53" t="s">
        <v>286</v>
      </c>
      <c r="H147" s="53" t="s">
        <v>286</v>
      </c>
      <c r="I147" s="54">
        <v>1</v>
      </c>
      <c r="J147" s="55" t="s">
        <v>124</v>
      </c>
      <c r="K147" s="57">
        <v>0</v>
      </c>
      <c r="L147" s="68"/>
      <c r="M147" s="53"/>
      <c r="N147" s="239">
        <v>0</v>
      </c>
      <c r="O147" s="187"/>
    </row>
    <row r="148" spans="1:15" ht="24.15" customHeight="1">
      <c r="A148" s="9" t="s">
        <v>287</v>
      </c>
      <c r="B148" s="9" t="s">
        <v>288</v>
      </c>
      <c r="C148" s="10"/>
      <c r="D148" s="10" t="s">
        <v>192</v>
      </c>
      <c r="E148" s="27"/>
      <c r="F148" s="27" t="s">
        <v>103</v>
      </c>
      <c r="G148" s="27" t="s">
        <v>103</v>
      </c>
      <c r="H148" s="27" t="s">
        <v>103</v>
      </c>
      <c r="I148" s="29">
        <v>3</v>
      </c>
      <c r="J148" s="189">
        <v>3</v>
      </c>
      <c r="K148" s="189">
        <v>4</v>
      </c>
      <c r="L148" s="60"/>
      <c r="M148" s="12"/>
      <c r="N148" s="270">
        <v>3</v>
      </c>
      <c r="O148" s="186"/>
    </row>
    <row r="149" spans="1:15" ht="24.15" customHeight="1">
      <c r="A149" s="17" t="s">
        <v>290</v>
      </c>
      <c r="B149" s="17" t="s">
        <v>291</v>
      </c>
      <c r="C149" s="10"/>
      <c r="D149" s="10" t="s">
        <v>259</v>
      </c>
      <c r="E149" s="27"/>
      <c r="F149" s="27" t="s">
        <v>103</v>
      </c>
      <c r="G149" s="27" t="s">
        <v>103</v>
      </c>
      <c r="H149" s="27" t="s">
        <v>103</v>
      </c>
      <c r="I149" s="27" t="s">
        <v>103</v>
      </c>
      <c r="J149" s="27" t="s">
        <v>103</v>
      </c>
      <c r="K149" s="135">
        <v>8738</v>
      </c>
      <c r="L149" s="70"/>
      <c r="M149" s="22">
        <f>K149/K152</f>
        <v>2.967193798028436E-2</v>
      </c>
      <c r="N149" s="10"/>
      <c r="O149" s="186"/>
    </row>
    <row r="150" spans="1:15" ht="24.15" customHeight="1">
      <c r="A150" s="17" t="s">
        <v>292</v>
      </c>
      <c r="B150" s="17" t="s">
        <v>293</v>
      </c>
      <c r="C150" s="10"/>
      <c r="D150" s="10" t="s">
        <v>259</v>
      </c>
      <c r="E150" s="27"/>
      <c r="F150" s="27" t="s">
        <v>103</v>
      </c>
      <c r="G150" s="27" t="s">
        <v>103</v>
      </c>
      <c r="H150" s="27" t="s">
        <v>103</v>
      </c>
      <c r="I150" s="27" t="s">
        <v>103</v>
      </c>
      <c r="J150" s="12" t="s">
        <v>294</v>
      </c>
      <c r="K150" s="190">
        <v>159</v>
      </c>
      <c r="L150" s="60"/>
      <c r="M150" s="22">
        <f>159/K152</f>
        <v>5.3992196599510331E-4</v>
      </c>
      <c r="N150" s="10"/>
      <c r="O150" s="186"/>
    </row>
    <row r="151" spans="1:15" ht="24.15" customHeight="1">
      <c r="A151" s="17" t="s">
        <v>295</v>
      </c>
      <c r="B151" s="17" t="s">
        <v>296</v>
      </c>
      <c r="C151" s="10"/>
      <c r="D151" s="10" t="s">
        <v>259</v>
      </c>
      <c r="E151" s="27"/>
      <c r="F151" s="27" t="s">
        <v>103</v>
      </c>
      <c r="G151" s="27" t="s">
        <v>103</v>
      </c>
      <c r="H151" s="27" t="s">
        <v>103</v>
      </c>
      <c r="I151" s="27" t="s">
        <v>103</v>
      </c>
      <c r="J151" s="27" t="s">
        <v>103</v>
      </c>
      <c r="K151" s="135">
        <v>285590</v>
      </c>
      <c r="L151" s="70"/>
      <c r="M151" s="22">
        <f>K151/K152</f>
        <v>0.96978814005372049</v>
      </c>
      <c r="N151" s="10"/>
      <c r="O151" s="186"/>
    </row>
    <row r="152" spans="1:15" ht="24.15" customHeight="1">
      <c r="A152" s="141" t="s">
        <v>297</v>
      </c>
      <c r="B152" s="141" t="s">
        <v>298</v>
      </c>
      <c r="C152" s="10" t="s">
        <v>258</v>
      </c>
      <c r="D152" s="10" t="s">
        <v>259</v>
      </c>
      <c r="E152" s="27"/>
      <c r="F152" s="27" t="s">
        <v>103</v>
      </c>
      <c r="G152" s="179" t="s">
        <v>103</v>
      </c>
      <c r="H152" s="179" t="s">
        <v>103</v>
      </c>
      <c r="I152" s="179" t="s">
        <v>103</v>
      </c>
      <c r="J152" s="179" t="s">
        <v>103</v>
      </c>
      <c r="K152" s="180">
        <v>294487</v>
      </c>
      <c r="L152" s="70"/>
      <c r="M152" s="20"/>
      <c r="N152" s="10"/>
      <c r="O152" s="186"/>
    </row>
  </sheetData>
  <mergeCells count="2">
    <mergeCell ref="C2:O2"/>
    <mergeCell ref="A1:O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39"/>
  <sheetViews>
    <sheetView showRuler="0" zoomScale="46" zoomScaleNormal="100" workbookViewId="0">
      <selection activeCell="K227" sqref="K227"/>
    </sheetView>
  </sheetViews>
  <sheetFormatPr baseColWidth="10" defaultColWidth="13.08984375" defaultRowHeight="12.5"/>
  <cols>
    <col min="1" max="2" width="90.6328125" style="211" customWidth="1"/>
    <col min="3" max="3" width="13.08984375" customWidth="1"/>
    <col min="4" max="4" width="26.08984375" customWidth="1"/>
    <col min="5" max="5" width="14.36328125" customWidth="1"/>
    <col min="6" max="9" width="13.08984375" customWidth="1"/>
    <col min="10" max="10" width="13.54296875" customWidth="1"/>
    <col min="11" max="11" width="28.81640625" style="238" customWidth="1"/>
    <col min="12" max="12" width="28.453125" style="238" customWidth="1"/>
  </cols>
  <sheetData>
    <row r="1" spans="1:13" ht="26.65" customHeight="1">
      <c r="A1" s="262" t="s">
        <v>300</v>
      </c>
      <c r="B1" s="263"/>
      <c r="C1" s="263"/>
      <c r="D1" s="263"/>
      <c r="E1" s="263"/>
      <c r="F1" s="263"/>
      <c r="G1" s="263"/>
      <c r="H1" s="263"/>
      <c r="I1" s="263"/>
      <c r="J1" s="263"/>
      <c r="K1" s="263"/>
      <c r="L1" s="263"/>
      <c r="M1" s="263"/>
    </row>
    <row r="2" spans="1:13" ht="26.65" customHeight="1">
      <c r="A2" s="73" t="s">
        <v>301</v>
      </c>
      <c r="B2" s="73" t="s">
        <v>302</v>
      </c>
      <c r="C2" s="73"/>
      <c r="D2" s="73"/>
      <c r="E2" s="73"/>
      <c r="F2" s="73"/>
      <c r="G2" s="73"/>
      <c r="H2" s="73"/>
      <c r="I2" s="73"/>
      <c r="J2" s="73"/>
      <c r="K2" s="73"/>
      <c r="L2" s="119"/>
      <c r="M2" s="73"/>
    </row>
    <row r="3" spans="1:13" ht="26.65" customHeight="1">
      <c r="A3" s="74" t="s">
        <v>303</v>
      </c>
      <c r="B3" s="74" t="s">
        <v>304</v>
      </c>
      <c r="C3" s="74" t="s">
        <v>8</v>
      </c>
      <c r="D3" s="74" t="s">
        <v>9</v>
      </c>
      <c r="E3" s="75" t="s">
        <v>10</v>
      </c>
      <c r="F3" s="76">
        <v>2020</v>
      </c>
      <c r="G3" s="76">
        <v>2021</v>
      </c>
      <c r="H3" s="76">
        <v>2022</v>
      </c>
      <c r="I3" s="195">
        <v>2023</v>
      </c>
      <c r="J3" s="195">
        <v>2024</v>
      </c>
      <c r="K3" s="74" t="s">
        <v>15</v>
      </c>
      <c r="L3" s="74" t="s">
        <v>16</v>
      </c>
      <c r="M3" s="74" t="s">
        <v>7</v>
      </c>
    </row>
    <row r="4" spans="1:13" ht="26.65" customHeight="1">
      <c r="A4" s="146" t="s">
        <v>305</v>
      </c>
      <c r="B4" s="146" t="s">
        <v>306</v>
      </c>
      <c r="C4" s="146" t="str">
        <f t="shared" ref="C4:J4" si="0">C$3</f>
        <v>GRI</v>
      </c>
      <c r="D4" s="146" t="str">
        <f t="shared" si="0"/>
        <v>ESRS</v>
      </c>
      <c r="E4" s="146" t="str">
        <f t="shared" si="0"/>
        <v>Référence 2019</v>
      </c>
      <c r="F4" s="146">
        <f t="shared" si="0"/>
        <v>2020</v>
      </c>
      <c r="G4" s="146">
        <f t="shared" si="0"/>
        <v>2021</v>
      </c>
      <c r="H4" s="146">
        <f t="shared" si="0"/>
        <v>2022</v>
      </c>
      <c r="I4" s="146">
        <f t="shared" si="0"/>
        <v>2023</v>
      </c>
      <c r="J4" s="146">
        <f t="shared" si="0"/>
        <v>2024</v>
      </c>
      <c r="K4" s="146" t="str">
        <f>K$3</f>
        <v>Objectif/Target 2025</v>
      </c>
      <c r="L4" s="146" t="str">
        <f>L$3</f>
        <v>Objectif/Target 2030</v>
      </c>
      <c r="M4" s="146" t="str">
        <f>M$3</f>
        <v>Unité/Unit</v>
      </c>
    </row>
    <row r="5" spans="1:13" ht="26.65" customHeight="1">
      <c r="A5" s="9" t="s">
        <v>307</v>
      </c>
      <c r="B5" s="9" t="s">
        <v>308</v>
      </c>
      <c r="C5" s="16" t="s">
        <v>309</v>
      </c>
      <c r="D5" s="16" t="s">
        <v>310</v>
      </c>
      <c r="E5" s="28">
        <v>0</v>
      </c>
      <c r="F5" s="28">
        <v>0</v>
      </c>
      <c r="G5" s="28">
        <v>0</v>
      </c>
      <c r="H5" s="189">
        <v>29</v>
      </c>
      <c r="I5" s="189">
        <v>43</v>
      </c>
      <c r="J5" s="189">
        <v>37</v>
      </c>
      <c r="K5" s="21"/>
      <c r="L5" s="21"/>
      <c r="M5" s="16" t="s">
        <v>123</v>
      </c>
    </row>
    <row r="6" spans="1:13" ht="26.65" customHeight="1">
      <c r="A6" s="9" t="s">
        <v>311</v>
      </c>
      <c r="B6" s="9" t="s">
        <v>312</v>
      </c>
      <c r="C6" s="10" t="s">
        <v>309</v>
      </c>
      <c r="D6" s="16" t="s">
        <v>310</v>
      </c>
      <c r="E6" s="13"/>
      <c r="F6" s="13"/>
      <c r="G6" s="13"/>
      <c r="H6" s="189">
        <v>147</v>
      </c>
      <c r="I6" s="189">
        <v>120</v>
      </c>
      <c r="J6" s="189">
        <v>106</v>
      </c>
      <c r="K6" s="6"/>
      <c r="L6" s="6"/>
      <c r="M6" s="16" t="s">
        <v>123</v>
      </c>
    </row>
    <row r="7" spans="1:13" ht="26.65" customHeight="1">
      <c r="A7" s="9" t="s">
        <v>313</v>
      </c>
      <c r="B7" s="9" t="s">
        <v>314</v>
      </c>
      <c r="C7" s="10" t="s">
        <v>309</v>
      </c>
      <c r="D7" s="16" t="s">
        <v>310</v>
      </c>
      <c r="E7" s="190">
        <v>1.8</v>
      </c>
      <c r="F7" s="190">
        <v>1.3</v>
      </c>
      <c r="G7" s="190">
        <v>1.5</v>
      </c>
      <c r="H7" s="190">
        <v>0.9</v>
      </c>
      <c r="I7" s="190">
        <v>1.2</v>
      </c>
      <c r="J7" s="191">
        <v>1.07</v>
      </c>
      <c r="K7" s="137" t="s">
        <v>315</v>
      </c>
      <c r="L7" s="137" t="s">
        <v>315</v>
      </c>
      <c r="M7" s="6"/>
    </row>
    <row r="8" spans="1:13" ht="26.65" customHeight="1">
      <c r="A8" s="9" t="s">
        <v>316</v>
      </c>
      <c r="B8" s="9" t="s">
        <v>317</v>
      </c>
      <c r="C8" s="10" t="s">
        <v>309</v>
      </c>
      <c r="D8" s="16" t="s">
        <v>310</v>
      </c>
      <c r="E8" s="189">
        <v>6.6</v>
      </c>
      <c r="F8" s="189">
        <v>5.7</v>
      </c>
      <c r="G8" s="189">
        <v>6.4</v>
      </c>
      <c r="H8" s="189">
        <v>5.8</v>
      </c>
      <c r="I8" s="189">
        <v>5.0999999999999996</v>
      </c>
      <c r="J8" s="189">
        <v>4.4000000000000004</v>
      </c>
      <c r="K8" s="10"/>
      <c r="L8" s="10"/>
      <c r="M8" s="10"/>
    </row>
    <row r="9" spans="1:13" ht="26.65" customHeight="1">
      <c r="A9" s="9" t="s">
        <v>319</v>
      </c>
      <c r="B9" s="9" t="s">
        <v>320</v>
      </c>
      <c r="C9" s="10" t="s">
        <v>309</v>
      </c>
      <c r="D9" s="16" t="s">
        <v>310</v>
      </c>
      <c r="E9" s="189">
        <v>0.08</v>
      </c>
      <c r="F9" s="189">
        <v>0.05</v>
      </c>
      <c r="G9" s="189">
        <v>7.0000000000000007E-2</v>
      </c>
      <c r="H9" s="189">
        <v>0.04</v>
      </c>
      <c r="I9" s="189">
        <v>0.06</v>
      </c>
      <c r="J9" s="78">
        <v>7.4999999999999997E-2</v>
      </c>
      <c r="K9" s="10"/>
      <c r="L9" s="10"/>
      <c r="M9" s="10"/>
    </row>
    <row r="10" spans="1:13" ht="26.65" customHeight="1">
      <c r="A10" s="9" t="s">
        <v>324</v>
      </c>
      <c r="B10" s="9" t="s">
        <v>325</v>
      </c>
      <c r="C10" s="10" t="s">
        <v>309</v>
      </c>
      <c r="D10" s="10" t="s">
        <v>326</v>
      </c>
      <c r="E10" s="29">
        <v>0</v>
      </c>
      <c r="F10" s="29">
        <v>1</v>
      </c>
      <c r="G10" s="29">
        <v>0</v>
      </c>
      <c r="H10" s="29">
        <v>0</v>
      </c>
      <c r="I10" s="189">
        <v>0</v>
      </c>
      <c r="J10" s="189">
        <v>0</v>
      </c>
      <c r="K10" s="224">
        <v>0</v>
      </c>
      <c r="L10" s="10"/>
      <c r="M10" s="10" t="s">
        <v>123</v>
      </c>
    </row>
    <row r="11" spans="1:13" ht="26.65" customHeight="1">
      <c r="A11" s="9" t="s">
        <v>327</v>
      </c>
      <c r="B11" s="9" t="s">
        <v>328</v>
      </c>
      <c r="C11" s="10" t="s">
        <v>309</v>
      </c>
      <c r="D11" s="10" t="s">
        <v>326</v>
      </c>
      <c r="E11" s="29">
        <v>1</v>
      </c>
      <c r="F11" s="29">
        <v>1</v>
      </c>
      <c r="G11" s="29">
        <v>1</v>
      </c>
      <c r="H11" s="29">
        <v>2</v>
      </c>
      <c r="I11" s="189">
        <v>0</v>
      </c>
      <c r="J11" s="189">
        <v>1</v>
      </c>
      <c r="K11" s="10"/>
      <c r="L11" s="10"/>
      <c r="M11" s="10" t="s">
        <v>329</v>
      </c>
    </row>
    <row r="12" spans="1:13" ht="40.75" customHeight="1">
      <c r="A12" s="9" t="s">
        <v>331</v>
      </c>
      <c r="B12" s="9" t="s">
        <v>332</v>
      </c>
      <c r="C12" s="10" t="s">
        <v>309</v>
      </c>
      <c r="D12" s="10" t="s">
        <v>333</v>
      </c>
      <c r="E12" s="27" t="s">
        <v>103</v>
      </c>
      <c r="F12" s="29" t="s">
        <v>103</v>
      </c>
      <c r="G12" s="29" t="s">
        <v>103</v>
      </c>
      <c r="H12" s="29" t="s">
        <v>103</v>
      </c>
      <c r="I12" s="29" t="s">
        <v>103</v>
      </c>
      <c r="J12" s="29">
        <v>2399</v>
      </c>
      <c r="K12" s="224"/>
      <c r="L12" s="224"/>
      <c r="M12" s="10" t="s">
        <v>123</v>
      </c>
    </row>
    <row r="13" spans="1:13" ht="26.65" customHeight="1">
      <c r="A13" s="146" t="s">
        <v>334</v>
      </c>
      <c r="B13" s="146" t="s">
        <v>335</v>
      </c>
      <c r="C13" s="146" t="s">
        <v>8</v>
      </c>
      <c r="D13" s="146" t="s">
        <v>9</v>
      </c>
      <c r="E13" s="146" t="s">
        <v>10</v>
      </c>
      <c r="F13" s="146">
        <v>2020</v>
      </c>
      <c r="G13" s="146">
        <v>2021</v>
      </c>
      <c r="H13" s="146">
        <v>2022</v>
      </c>
      <c r="I13" s="146">
        <v>2023</v>
      </c>
      <c r="J13" s="146">
        <v>2024</v>
      </c>
      <c r="K13" s="146" t="s">
        <v>15</v>
      </c>
      <c r="L13" s="146" t="s">
        <v>16</v>
      </c>
      <c r="M13" s="146" t="s">
        <v>7</v>
      </c>
    </row>
    <row r="14" spans="1:13" ht="62.5" customHeight="1">
      <c r="A14" s="9" t="s">
        <v>336</v>
      </c>
      <c r="B14" s="9" t="s">
        <v>337</v>
      </c>
      <c r="C14" s="10" t="s">
        <v>338</v>
      </c>
      <c r="D14" s="10" t="s">
        <v>339</v>
      </c>
      <c r="E14" s="27" t="s">
        <v>103</v>
      </c>
      <c r="F14" s="27" t="s">
        <v>103</v>
      </c>
      <c r="G14" s="27" t="s">
        <v>103</v>
      </c>
      <c r="H14" s="27" t="s">
        <v>103</v>
      </c>
      <c r="I14" s="27" t="s">
        <v>103</v>
      </c>
      <c r="J14" s="25">
        <v>1</v>
      </c>
      <c r="K14" s="10"/>
      <c r="L14" s="10"/>
      <c r="M14" s="10" t="s">
        <v>29</v>
      </c>
    </row>
    <row r="15" spans="1:13" ht="26.65" customHeight="1">
      <c r="A15" s="9" t="s">
        <v>340</v>
      </c>
      <c r="B15" s="9" t="s">
        <v>341</v>
      </c>
      <c r="C15" s="10" t="s">
        <v>338</v>
      </c>
      <c r="D15" s="10" t="s">
        <v>192</v>
      </c>
      <c r="E15" s="27" t="s">
        <v>124</v>
      </c>
      <c r="F15" s="29">
        <v>23</v>
      </c>
      <c r="G15" s="29">
        <v>23</v>
      </c>
      <c r="H15" s="29">
        <v>22</v>
      </c>
      <c r="I15" s="189">
        <v>22</v>
      </c>
      <c r="J15" s="189">
        <v>22</v>
      </c>
      <c r="K15" s="10"/>
      <c r="L15" s="10"/>
      <c r="M15" s="10" t="s">
        <v>342</v>
      </c>
    </row>
    <row r="16" spans="1:13" ht="26.65" customHeight="1">
      <c r="A16" s="146" t="s">
        <v>343</v>
      </c>
      <c r="B16" s="146" t="s">
        <v>344</v>
      </c>
      <c r="C16" s="146" t="str">
        <f t="shared" ref="C16:L16" si="1">C$3</f>
        <v>GRI</v>
      </c>
      <c r="D16" s="146" t="str">
        <f t="shared" si="1"/>
        <v>ESRS</v>
      </c>
      <c r="E16" s="146" t="str">
        <f t="shared" si="1"/>
        <v>Référence 2019</v>
      </c>
      <c r="F16" s="146">
        <f t="shared" si="1"/>
        <v>2020</v>
      </c>
      <c r="G16" s="146">
        <f t="shared" si="1"/>
        <v>2021</v>
      </c>
      <c r="H16" s="146">
        <f t="shared" si="1"/>
        <v>2022</v>
      </c>
      <c r="I16" s="146">
        <f t="shared" si="1"/>
        <v>2023</v>
      </c>
      <c r="J16" s="146">
        <f t="shared" si="1"/>
        <v>2024</v>
      </c>
      <c r="K16" s="146" t="str">
        <f t="shared" si="1"/>
        <v>Objectif/Target 2025</v>
      </c>
      <c r="L16" s="146" t="str">
        <f t="shared" si="1"/>
        <v>Objectif/Target 2030</v>
      </c>
      <c r="M16" s="146" t="str">
        <f>M$3</f>
        <v>Unité/Unit</v>
      </c>
    </row>
    <row r="17" spans="1:13" ht="26.65" customHeight="1">
      <c r="A17" s="9" t="s">
        <v>345</v>
      </c>
      <c r="B17" s="9" t="s">
        <v>346</v>
      </c>
      <c r="C17" s="10" t="s">
        <v>348</v>
      </c>
      <c r="D17" s="10" t="s">
        <v>192</v>
      </c>
      <c r="E17" s="189">
        <v>0.84</v>
      </c>
      <c r="F17" s="189">
        <v>0.93</v>
      </c>
      <c r="G17" s="189">
        <v>0.86</v>
      </c>
      <c r="H17" s="189">
        <v>0.78</v>
      </c>
      <c r="I17" s="189">
        <v>0.59</v>
      </c>
      <c r="J17" s="189">
        <v>0.63</v>
      </c>
      <c r="K17" s="10"/>
      <c r="L17" s="10"/>
      <c r="M17" s="10" t="s">
        <v>347</v>
      </c>
    </row>
    <row r="18" spans="1:13" ht="26.65" customHeight="1">
      <c r="A18" s="9" t="s">
        <v>352</v>
      </c>
      <c r="B18" s="9" t="s">
        <v>353</v>
      </c>
      <c r="C18" s="10" t="s">
        <v>348</v>
      </c>
      <c r="D18" s="10" t="s">
        <v>192</v>
      </c>
      <c r="E18" s="12" t="s">
        <v>355</v>
      </c>
      <c r="F18" s="12" t="s">
        <v>356</v>
      </c>
      <c r="G18" s="12" t="s">
        <v>357</v>
      </c>
      <c r="H18" s="12" t="s">
        <v>358</v>
      </c>
      <c r="I18" s="192">
        <v>6769</v>
      </c>
      <c r="J18" s="189">
        <v>7349</v>
      </c>
      <c r="K18" s="10"/>
      <c r="L18" s="10"/>
      <c r="M18" s="10" t="s">
        <v>354</v>
      </c>
    </row>
    <row r="19" spans="1:13" ht="26.65" customHeight="1">
      <c r="A19" s="9" t="s">
        <v>359</v>
      </c>
      <c r="B19" s="9" t="s">
        <v>360</v>
      </c>
      <c r="C19" s="10" t="s">
        <v>348</v>
      </c>
      <c r="D19" s="10" t="s">
        <v>192</v>
      </c>
      <c r="E19" s="12" t="s">
        <v>361</v>
      </c>
      <c r="F19" s="12" t="s">
        <v>362</v>
      </c>
      <c r="G19" s="12" t="s">
        <v>363</v>
      </c>
      <c r="H19" s="12" t="s">
        <v>364</v>
      </c>
      <c r="I19" s="192">
        <v>1548</v>
      </c>
      <c r="J19" s="11">
        <v>1428</v>
      </c>
      <c r="K19" s="10"/>
      <c r="L19" s="10"/>
      <c r="M19" s="10" t="s">
        <v>354</v>
      </c>
    </row>
    <row r="20" spans="1:13" ht="26.65" customHeight="1">
      <c r="A20" s="9" t="s">
        <v>365</v>
      </c>
      <c r="B20" s="9" t="s">
        <v>366</v>
      </c>
      <c r="C20" s="10" t="s">
        <v>348</v>
      </c>
      <c r="D20" s="10" t="s">
        <v>192</v>
      </c>
      <c r="E20" s="189">
        <v>0.5</v>
      </c>
      <c r="F20" s="189">
        <v>0.78</v>
      </c>
      <c r="G20" s="189">
        <v>0.65</v>
      </c>
      <c r="H20" s="189">
        <v>0.56999999999999995</v>
      </c>
      <c r="I20" s="189">
        <v>0.69</v>
      </c>
      <c r="J20" s="189">
        <v>0.51</v>
      </c>
      <c r="K20" s="10"/>
      <c r="L20" s="10"/>
      <c r="M20" s="10" t="s">
        <v>347</v>
      </c>
    </row>
    <row r="21" spans="1:13" ht="26.65" customHeight="1">
      <c r="A21" s="9" t="s">
        <v>368</v>
      </c>
      <c r="B21" s="9" t="s">
        <v>369</v>
      </c>
      <c r="C21" s="10" t="s">
        <v>348</v>
      </c>
      <c r="D21" s="10" t="s">
        <v>192</v>
      </c>
      <c r="E21" s="29">
        <v>40</v>
      </c>
      <c r="F21" s="29">
        <v>72</v>
      </c>
      <c r="G21" s="29">
        <v>0</v>
      </c>
      <c r="H21" s="29">
        <v>0</v>
      </c>
      <c r="I21" s="189">
        <v>0</v>
      </c>
      <c r="J21" s="189">
        <v>0</v>
      </c>
      <c r="K21" s="10"/>
      <c r="L21" s="10"/>
      <c r="M21" s="10" t="s">
        <v>123</v>
      </c>
    </row>
    <row r="22" spans="1:13" ht="26.65" customHeight="1">
      <c r="A22" s="9" t="s">
        <v>370</v>
      </c>
      <c r="B22" s="9" t="s">
        <v>371</v>
      </c>
      <c r="C22" s="10" t="s">
        <v>348</v>
      </c>
      <c r="D22" s="10" t="s">
        <v>192</v>
      </c>
      <c r="E22" s="29">
        <v>3</v>
      </c>
      <c r="F22" s="29">
        <v>22</v>
      </c>
      <c r="G22" s="29">
        <v>0</v>
      </c>
      <c r="H22" s="29">
        <v>0</v>
      </c>
      <c r="I22" s="189">
        <v>0</v>
      </c>
      <c r="J22" s="189">
        <v>0</v>
      </c>
      <c r="K22" s="10"/>
      <c r="L22" s="10"/>
      <c r="M22" s="10" t="s">
        <v>123</v>
      </c>
    </row>
    <row r="23" spans="1:13" ht="26.65" customHeight="1">
      <c r="A23" s="9" t="s">
        <v>372</v>
      </c>
      <c r="B23" s="9" t="s">
        <v>373</v>
      </c>
      <c r="C23" s="10" t="s">
        <v>348</v>
      </c>
      <c r="D23" s="10" t="s">
        <v>192</v>
      </c>
      <c r="E23" s="189">
        <v>15.9</v>
      </c>
      <c r="F23" s="189">
        <v>19.899999999999999</v>
      </c>
      <c r="G23" s="189">
        <v>12.2</v>
      </c>
      <c r="H23" s="189">
        <v>11.9</v>
      </c>
      <c r="I23" s="189">
        <v>12.1</v>
      </c>
      <c r="J23" s="84">
        <v>11.48</v>
      </c>
      <c r="K23" s="10"/>
      <c r="L23" s="10"/>
      <c r="M23" s="10" t="s">
        <v>347</v>
      </c>
    </row>
    <row r="24" spans="1:13" ht="26.65" customHeight="1">
      <c r="A24" s="74" t="s">
        <v>374</v>
      </c>
      <c r="B24" s="74" t="s">
        <v>375</v>
      </c>
      <c r="C24" s="74"/>
      <c r="D24" s="74"/>
      <c r="E24" s="75"/>
      <c r="F24" s="76"/>
      <c r="G24" s="76"/>
      <c r="H24" s="76"/>
      <c r="I24" s="76"/>
      <c r="J24" s="76"/>
      <c r="K24" s="74"/>
      <c r="L24" s="74"/>
      <c r="M24" s="74"/>
    </row>
    <row r="25" spans="1:13" ht="26.65" customHeight="1">
      <c r="A25" s="146" t="s">
        <v>376</v>
      </c>
      <c r="B25" s="146" t="s">
        <v>377</v>
      </c>
      <c r="C25" s="146" t="str">
        <f t="shared" ref="C25:J25" si="2">C$3</f>
        <v>GRI</v>
      </c>
      <c r="D25" s="146" t="str">
        <f t="shared" si="2"/>
        <v>ESRS</v>
      </c>
      <c r="E25" s="146" t="str">
        <f t="shared" si="2"/>
        <v>Référence 2019</v>
      </c>
      <c r="F25" s="146">
        <f t="shared" si="2"/>
        <v>2020</v>
      </c>
      <c r="G25" s="146">
        <f t="shared" si="2"/>
        <v>2021</v>
      </c>
      <c r="H25" s="146">
        <f t="shared" si="2"/>
        <v>2022</v>
      </c>
      <c r="I25" s="146">
        <f t="shared" si="2"/>
        <v>2023</v>
      </c>
      <c r="J25" s="146">
        <f t="shared" si="2"/>
        <v>2024</v>
      </c>
      <c r="K25" s="146" t="str">
        <f>K$3</f>
        <v>Objectif/Target 2025</v>
      </c>
      <c r="L25" s="146" t="str">
        <f>L$3</f>
        <v>Objectif/Target 2030</v>
      </c>
      <c r="M25" s="146" t="str">
        <f>M$3</f>
        <v>Unité/Unit</v>
      </c>
    </row>
    <row r="26" spans="1:13" ht="26.65" hidden="1" customHeight="1">
      <c r="A26" s="18" t="s">
        <v>378</v>
      </c>
      <c r="B26" s="18" t="s">
        <v>379</v>
      </c>
      <c r="C26" s="19" t="s">
        <v>380</v>
      </c>
      <c r="D26" s="19" t="s">
        <v>381</v>
      </c>
      <c r="E26" s="54">
        <f>E31</f>
        <v>15904</v>
      </c>
      <c r="F26" s="53" t="s">
        <v>382</v>
      </c>
      <c r="G26" s="53" t="s">
        <v>383</v>
      </c>
      <c r="H26" s="53" t="s">
        <v>384</v>
      </c>
      <c r="I26" s="53" t="s">
        <v>385</v>
      </c>
      <c r="J26" s="53"/>
      <c r="K26" s="239">
        <v>0</v>
      </c>
      <c r="L26" s="19"/>
      <c r="M26" s="19" t="s">
        <v>123</v>
      </c>
    </row>
    <row r="27" spans="1:13" ht="26.65" hidden="1" customHeight="1">
      <c r="A27" s="18" t="s">
        <v>386</v>
      </c>
      <c r="B27" s="18" t="s">
        <v>387</v>
      </c>
      <c r="C27" s="19" t="s">
        <v>380</v>
      </c>
      <c r="D27" s="19" t="s">
        <v>381</v>
      </c>
      <c r="E27" s="53"/>
      <c r="F27" s="53"/>
      <c r="G27" s="53"/>
      <c r="H27" s="53"/>
      <c r="I27" s="53"/>
      <c r="J27" s="53"/>
      <c r="K27" s="239">
        <v>0</v>
      </c>
      <c r="L27" s="19"/>
      <c r="M27" s="19" t="s">
        <v>123</v>
      </c>
    </row>
    <row r="28" spans="1:13" ht="26.65" hidden="1" customHeight="1">
      <c r="A28" s="18" t="s">
        <v>388</v>
      </c>
      <c r="B28" s="18" t="s">
        <v>389</v>
      </c>
      <c r="C28" s="19" t="s">
        <v>380</v>
      </c>
      <c r="D28" s="19" t="s">
        <v>381</v>
      </c>
      <c r="E28" s="53"/>
      <c r="F28" s="53"/>
      <c r="G28" s="53"/>
      <c r="H28" s="53"/>
      <c r="I28" s="53"/>
      <c r="J28" s="53"/>
      <c r="K28" s="239">
        <v>0</v>
      </c>
      <c r="L28" s="19"/>
      <c r="M28" s="19" t="s">
        <v>123</v>
      </c>
    </row>
    <row r="29" spans="1:13" ht="26.65" hidden="1" customHeight="1">
      <c r="A29" s="18" t="s">
        <v>390</v>
      </c>
      <c r="B29" s="18" t="s">
        <v>391</v>
      </c>
      <c r="C29" s="19" t="s">
        <v>380</v>
      </c>
      <c r="D29" s="19" t="s">
        <v>381</v>
      </c>
      <c r="E29" s="54">
        <f>E32</f>
        <v>1595</v>
      </c>
      <c r="F29" s="53" t="s">
        <v>392</v>
      </c>
      <c r="G29" s="53" t="s">
        <v>393</v>
      </c>
      <c r="H29" s="53" t="s">
        <v>394</v>
      </c>
      <c r="I29" s="53" t="s">
        <v>395</v>
      </c>
      <c r="J29" s="53"/>
      <c r="K29" s="239">
        <v>0</v>
      </c>
      <c r="L29" s="19"/>
      <c r="M29" s="19" t="s">
        <v>123</v>
      </c>
    </row>
    <row r="30" spans="1:13" ht="26.65" hidden="1" customHeight="1">
      <c r="A30" s="18" t="s">
        <v>299</v>
      </c>
      <c r="B30" s="18" t="s">
        <v>299</v>
      </c>
      <c r="C30" s="19" t="s">
        <v>380</v>
      </c>
      <c r="D30" s="19" t="s">
        <v>396</v>
      </c>
      <c r="E30" s="53" t="s">
        <v>397</v>
      </c>
      <c r="F30" s="53" t="s">
        <v>398</v>
      </c>
      <c r="G30" s="53" t="s">
        <v>399</v>
      </c>
      <c r="H30" s="53" t="s">
        <v>400</v>
      </c>
      <c r="I30" s="53" t="s">
        <v>401</v>
      </c>
      <c r="J30" s="58"/>
      <c r="K30" s="239">
        <v>0</v>
      </c>
      <c r="L30" s="19"/>
      <c r="M30" s="19" t="s">
        <v>123</v>
      </c>
    </row>
    <row r="31" spans="1:13" ht="26.65" customHeight="1">
      <c r="A31" s="9" t="s">
        <v>378</v>
      </c>
      <c r="B31" s="9" t="s">
        <v>402</v>
      </c>
      <c r="C31" s="10" t="s">
        <v>380</v>
      </c>
      <c r="D31" s="10" t="s">
        <v>381</v>
      </c>
      <c r="E31" s="11">
        <v>15904</v>
      </c>
      <c r="F31" s="11">
        <v>16330</v>
      </c>
      <c r="G31" s="11">
        <v>16751</v>
      </c>
      <c r="H31" s="11">
        <v>16874</v>
      </c>
      <c r="I31" s="11">
        <v>17469</v>
      </c>
      <c r="J31" s="11">
        <v>17379</v>
      </c>
      <c r="K31" s="10"/>
      <c r="L31" s="10"/>
      <c r="M31" s="10" t="s">
        <v>123</v>
      </c>
    </row>
    <row r="32" spans="1:13" ht="26.65" customHeight="1">
      <c r="A32" s="9" t="s">
        <v>403</v>
      </c>
      <c r="B32" s="9" t="s">
        <v>404</v>
      </c>
      <c r="C32" s="10" t="s">
        <v>380</v>
      </c>
      <c r="D32" s="10" t="s">
        <v>381</v>
      </c>
      <c r="E32" s="11">
        <v>1595</v>
      </c>
      <c r="F32" s="11">
        <v>1521</v>
      </c>
      <c r="G32" s="11">
        <v>1610</v>
      </c>
      <c r="H32" s="11">
        <v>1586</v>
      </c>
      <c r="I32" s="11">
        <v>1437</v>
      </c>
      <c r="J32" s="11">
        <v>1414</v>
      </c>
      <c r="K32" s="10"/>
      <c r="L32" s="10"/>
      <c r="M32" s="10" t="s">
        <v>123</v>
      </c>
    </row>
    <row r="33" spans="1:13" ht="26.65" customHeight="1">
      <c r="A33" s="9" t="s">
        <v>386</v>
      </c>
      <c r="B33" s="9" t="s">
        <v>405</v>
      </c>
      <c r="C33" s="10" t="s">
        <v>380</v>
      </c>
      <c r="D33" s="10" t="s">
        <v>381</v>
      </c>
      <c r="E33" s="11">
        <v>1121</v>
      </c>
      <c r="F33" s="11">
        <v>1249</v>
      </c>
      <c r="G33" s="11">
        <v>1321</v>
      </c>
      <c r="H33" s="11">
        <v>1309</v>
      </c>
      <c r="I33" s="11">
        <v>1410</v>
      </c>
      <c r="J33" s="11">
        <v>1501</v>
      </c>
      <c r="K33" s="10"/>
      <c r="L33" s="10"/>
      <c r="M33" s="10" t="s">
        <v>123</v>
      </c>
    </row>
    <row r="34" spans="1:13" ht="26.65" customHeight="1">
      <c r="A34" s="9"/>
      <c r="B34" s="9" t="s">
        <v>406</v>
      </c>
      <c r="C34" s="10" t="s">
        <v>380</v>
      </c>
      <c r="D34" s="10" t="s">
        <v>381</v>
      </c>
      <c r="E34" s="11">
        <v>0</v>
      </c>
      <c r="F34" s="11">
        <v>0</v>
      </c>
      <c r="G34" s="11">
        <v>0</v>
      </c>
      <c r="H34" s="11">
        <v>0</v>
      </c>
      <c r="I34" s="11">
        <v>0</v>
      </c>
      <c r="J34" s="11">
        <v>0</v>
      </c>
      <c r="K34" s="10"/>
      <c r="L34" s="10"/>
      <c r="M34" s="10" t="s">
        <v>123</v>
      </c>
    </row>
    <row r="35" spans="1:13" ht="26.65" customHeight="1">
      <c r="A35" s="9"/>
      <c r="B35" s="9" t="s">
        <v>407</v>
      </c>
      <c r="C35" s="10" t="s">
        <v>380</v>
      </c>
      <c r="D35" s="10" t="s">
        <v>381</v>
      </c>
      <c r="E35" s="11">
        <f t="shared" ref="E35:J35" si="3">SUM(E31:E34)</f>
        <v>18620</v>
      </c>
      <c r="F35" s="11">
        <f t="shared" si="3"/>
        <v>19100</v>
      </c>
      <c r="G35" s="11">
        <f t="shared" si="3"/>
        <v>19682</v>
      </c>
      <c r="H35" s="11">
        <f t="shared" si="3"/>
        <v>19769</v>
      </c>
      <c r="I35" s="11">
        <f t="shared" si="3"/>
        <v>20316</v>
      </c>
      <c r="J35" s="11">
        <f t="shared" si="3"/>
        <v>20294</v>
      </c>
      <c r="K35" s="10"/>
      <c r="L35" s="10"/>
      <c r="M35" s="10" t="s">
        <v>123</v>
      </c>
    </row>
    <row r="36" spans="1:13" ht="26.65" customHeight="1">
      <c r="A36" s="9" t="s">
        <v>408</v>
      </c>
      <c r="B36" s="9" t="s">
        <v>409</v>
      </c>
      <c r="C36" s="10" t="s">
        <v>380</v>
      </c>
      <c r="D36" s="10" t="s">
        <v>381</v>
      </c>
      <c r="E36" s="29">
        <v>16343</v>
      </c>
      <c r="F36" s="29">
        <v>16905</v>
      </c>
      <c r="G36" s="29">
        <v>17379</v>
      </c>
      <c r="H36" s="192">
        <v>17474</v>
      </c>
      <c r="I36" s="12" t="s">
        <v>410</v>
      </c>
      <c r="J36" s="11">
        <v>18096</v>
      </c>
      <c r="K36" s="10"/>
      <c r="L36" s="10"/>
      <c r="M36" s="10" t="s">
        <v>123</v>
      </c>
    </row>
    <row r="37" spans="1:13" ht="26.65" customHeight="1">
      <c r="A37" s="9" t="s">
        <v>411</v>
      </c>
      <c r="B37" s="9" t="s">
        <v>412</v>
      </c>
      <c r="C37" s="10" t="s">
        <v>380</v>
      </c>
      <c r="D37" s="10" t="s">
        <v>381</v>
      </c>
      <c r="E37" s="29">
        <v>683</v>
      </c>
      <c r="F37" s="29">
        <v>674</v>
      </c>
      <c r="G37" s="29">
        <v>693</v>
      </c>
      <c r="H37" s="189">
        <v>709</v>
      </c>
      <c r="I37" s="189">
        <v>734</v>
      </c>
      <c r="J37" s="11">
        <v>784</v>
      </c>
      <c r="K37" s="10"/>
      <c r="L37" s="10"/>
      <c r="M37" s="10" t="s">
        <v>123</v>
      </c>
    </row>
    <row r="38" spans="1:13" ht="26.65" hidden="1" customHeight="1">
      <c r="A38" s="6"/>
      <c r="B38" s="85" t="s">
        <v>413</v>
      </c>
      <c r="C38" s="47"/>
      <c r="D38" s="47" t="s">
        <v>414</v>
      </c>
      <c r="E38" s="6"/>
      <c r="F38" s="6"/>
      <c r="G38" s="6"/>
      <c r="H38" s="6"/>
      <c r="I38" s="6"/>
      <c r="J38" s="6"/>
      <c r="K38" s="6"/>
      <c r="L38" s="6"/>
      <c r="M38" s="47"/>
    </row>
    <row r="39" spans="1:13" ht="26.65" hidden="1" customHeight="1">
      <c r="A39" s="6"/>
      <c r="B39" s="85" t="s">
        <v>415</v>
      </c>
      <c r="C39" s="47"/>
      <c r="D39" s="47" t="s">
        <v>416</v>
      </c>
      <c r="E39" s="6"/>
      <c r="F39" s="6"/>
      <c r="G39" s="6"/>
      <c r="H39" s="6"/>
      <c r="I39" s="6"/>
      <c r="J39" s="6"/>
      <c r="K39" s="6"/>
      <c r="L39" s="6"/>
      <c r="M39" s="47"/>
    </row>
    <row r="40" spans="1:13" ht="26.65" customHeight="1">
      <c r="A40" s="146" t="s">
        <v>417</v>
      </c>
      <c r="B40" s="146" t="s">
        <v>418</v>
      </c>
      <c r="C40" s="146" t="str">
        <f t="shared" ref="C40:L40" si="4">C$3</f>
        <v>GRI</v>
      </c>
      <c r="D40" s="146" t="str">
        <f t="shared" si="4"/>
        <v>ESRS</v>
      </c>
      <c r="E40" s="146" t="str">
        <f t="shared" si="4"/>
        <v>Référence 2019</v>
      </c>
      <c r="F40" s="146">
        <f t="shared" si="4"/>
        <v>2020</v>
      </c>
      <c r="G40" s="146">
        <f t="shared" si="4"/>
        <v>2021</v>
      </c>
      <c r="H40" s="146">
        <f t="shared" si="4"/>
        <v>2022</v>
      </c>
      <c r="I40" s="146">
        <f t="shared" si="4"/>
        <v>2023</v>
      </c>
      <c r="J40" s="146">
        <f t="shared" si="4"/>
        <v>2024</v>
      </c>
      <c r="K40" s="146" t="str">
        <f t="shared" si="4"/>
        <v>Objectif/Target 2025</v>
      </c>
      <c r="L40" s="146" t="str">
        <f t="shared" si="4"/>
        <v>Objectif/Target 2030</v>
      </c>
      <c r="M40" s="146" t="str">
        <f>M$3</f>
        <v>Unité/Unit</v>
      </c>
    </row>
    <row r="41" spans="1:13" ht="26.65" customHeight="1">
      <c r="A41" s="9" t="s">
        <v>419</v>
      </c>
      <c r="B41" s="9" t="s">
        <v>420</v>
      </c>
      <c r="C41" s="10" t="s">
        <v>380</v>
      </c>
      <c r="D41" s="10" t="s">
        <v>421</v>
      </c>
      <c r="E41" s="162" t="s">
        <v>103</v>
      </c>
      <c r="F41" s="162" t="s">
        <v>103</v>
      </c>
      <c r="G41" s="162" t="s">
        <v>103</v>
      </c>
      <c r="H41" s="162" t="s">
        <v>103</v>
      </c>
      <c r="I41" s="162" t="s">
        <v>103</v>
      </c>
      <c r="J41" s="11">
        <v>2307</v>
      </c>
      <c r="K41" s="240"/>
      <c r="L41" s="10"/>
      <c r="M41" s="10" t="s">
        <v>123</v>
      </c>
    </row>
    <row r="42" spans="1:13" ht="26.65" customHeight="1">
      <c r="A42" s="9" t="s">
        <v>422</v>
      </c>
      <c r="B42" s="9" t="s">
        <v>423</v>
      </c>
      <c r="C42" s="10" t="s">
        <v>380</v>
      </c>
      <c r="D42" s="10" t="s">
        <v>421</v>
      </c>
      <c r="E42" s="162" t="s">
        <v>103</v>
      </c>
      <c r="F42" s="162" t="s">
        <v>103</v>
      </c>
      <c r="G42" s="162" t="s">
        <v>103</v>
      </c>
      <c r="H42" s="162" t="s">
        <v>103</v>
      </c>
      <c r="I42" s="162" t="s">
        <v>103</v>
      </c>
      <c r="J42" s="11">
        <v>2414</v>
      </c>
      <c r="K42" s="240"/>
      <c r="L42" s="10"/>
      <c r="M42" s="10" t="s">
        <v>123</v>
      </c>
    </row>
    <row r="43" spans="1:13" ht="26.65" customHeight="1">
      <c r="A43" s="9" t="s">
        <v>424</v>
      </c>
      <c r="B43" s="9" t="s">
        <v>425</v>
      </c>
      <c r="C43" s="10" t="s">
        <v>380</v>
      </c>
      <c r="D43" s="10" t="s">
        <v>421</v>
      </c>
      <c r="E43" s="162" t="s">
        <v>103</v>
      </c>
      <c r="F43" s="162" t="s">
        <v>103</v>
      </c>
      <c r="G43" s="162" t="s">
        <v>103</v>
      </c>
      <c r="H43" s="162" t="s">
        <v>103</v>
      </c>
      <c r="I43" s="162" t="s">
        <v>103</v>
      </c>
      <c r="J43" s="11">
        <v>14423</v>
      </c>
      <c r="K43" s="240"/>
      <c r="L43" s="10"/>
      <c r="M43" s="10" t="s">
        <v>123</v>
      </c>
    </row>
    <row r="44" spans="1:13" ht="26.65" customHeight="1">
      <c r="A44" s="9" t="s">
        <v>426</v>
      </c>
      <c r="B44" s="9" t="s">
        <v>427</v>
      </c>
      <c r="C44" s="10" t="s">
        <v>380</v>
      </c>
      <c r="D44" s="10" t="s">
        <v>421</v>
      </c>
      <c r="E44" s="162" t="s">
        <v>103</v>
      </c>
      <c r="F44" s="162" t="s">
        <v>103</v>
      </c>
      <c r="G44" s="162" t="s">
        <v>103</v>
      </c>
      <c r="H44" s="162" t="s">
        <v>103</v>
      </c>
      <c r="I44" s="162" t="s">
        <v>103</v>
      </c>
      <c r="J44" s="11">
        <v>1150</v>
      </c>
      <c r="K44" s="240"/>
      <c r="L44" s="10"/>
      <c r="M44" s="10" t="s">
        <v>123</v>
      </c>
    </row>
    <row r="45" spans="1:13" ht="26.65" customHeight="1">
      <c r="A45" s="9" t="s">
        <v>299</v>
      </c>
      <c r="B45" s="9" t="s">
        <v>299</v>
      </c>
      <c r="C45" s="10" t="s">
        <v>380</v>
      </c>
      <c r="D45" s="10" t="s">
        <v>421</v>
      </c>
      <c r="E45" s="162" t="s">
        <v>103</v>
      </c>
      <c r="F45" s="162" t="s">
        <v>103</v>
      </c>
      <c r="G45" s="162" t="s">
        <v>103</v>
      </c>
      <c r="H45" s="162" t="s">
        <v>103</v>
      </c>
      <c r="I45" s="162" t="s">
        <v>103</v>
      </c>
      <c r="J45" s="11">
        <f>SUM(J41:J44)</f>
        <v>20294</v>
      </c>
      <c r="K45" s="240"/>
      <c r="L45" s="10"/>
      <c r="M45" s="10" t="s">
        <v>123</v>
      </c>
    </row>
    <row r="46" spans="1:13" ht="26.65" customHeight="1">
      <c r="A46" s="146" t="s">
        <v>428</v>
      </c>
      <c r="B46" s="146" t="s">
        <v>429</v>
      </c>
      <c r="C46" s="146" t="str">
        <f t="shared" ref="C46:L46" si="5">C$3</f>
        <v>GRI</v>
      </c>
      <c r="D46" s="146" t="str">
        <f t="shared" si="5"/>
        <v>ESRS</v>
      </c>
      <c r="E46" s="146" t="str">
        <f t="shared" si="5"/>
        <v>Référence 2019</v>
      </c>
      <c r="F46" s="146">
        <f t="shared" si="5"/>
        <v>2020</v>
      </c>
      <c r="G46" s="146">
        <f t="shared" si="5"/>
        <v>2021</v>
      </c>
      <c r="H46" s="146">
        <f t="shared" si="5"/>
        <v>2022</v>
      </c>
      <c r="I46" s="146">
        <f t="shared" si="5"/>
        <v>2023</v>
      </c>
      <c r="J46" s="146">
        <f t="shared" si="5"/>
        <v>2024</v>
      </c>
      <c r="K46" s="146" t="str">
        <f t="shared" si="5"/>
        <v>Objectif/Target 2025</v>
      </c>
      <c r="L46" s="146" t="str">
        <f t="shared" si="5"/>
        <v>Objectif/Target 2030</v>
      </c>
      <c r="M46" s="146" t="str">
        <f>M$3</f>
        <v>Unité/Unit</v>
      </c>
    </row>
    <row r="47" spans="1:13" ht="26.65" customHeight="1">
      <c r="A47" s="9" t="s">
        <v>430</v>
      </c>
      <c r="B47" s="9" t="s">
        <v>430</v>
      </c>
      <c r="C47" s="10" t="s">
        <v>380</v>
      </c>
      <c r="D47" s="10" t="s">
        <v>431</v>
      </c>
      <c r="E47" s="162" t="s">
        <v>103</v>
      </c>
      <c r="F47" s="162" t="s">
        <v>103</v>
      </c>
      <c r="G47" s="162" t="s">
        <v>103</v>
      </c>
      <c r="H47" s="162" t="s">
        <v>103</v>
      </c>
      <c r="I47" s="162" t="s">
        <v>103</v>
      </c>
      <c r="J47" s="86">
        <v>0.86599999999999999</v>
      </c>
      <c r="K47" s="240"/>
      <c r="L47" s="10"/>
      <c r="M47" s="10" t="s">
        <v>29</v>
      </c>
    </row>
    <row r="48" spans="1:13" ht="26.65" customHeight="1">
      <c r="A48" s="9" t="s">
        <v>432</v>
      </c>
      <c r="B48" s="9" t="s">
        <v>433</v>
      </c>
      <c r="C48" s="10" t="s">
        <v>380</v>
      </c>
      <c r="D48" s="10" t="s">
        <v>431</v>
      </c>
      <c r="E48" s="162" t="s">
        <v>103</v>
      </c>
      <c r="F48" s="162" t="s">
        <v>103</v>
      </c>
      <c r="G48" s="162" t="s">
        <v>103</v>
      </c>
      <c r="H48" s="162" t="s">
        <v>103</v>
      </c>
      <c r="I48" s="162" t="s">
        <v>103</v>
      </c>
      <c r="J48" s="86">
        <v>7.8E-2</v>
      </c>
      <c r="K48" s="240"/>
      <c r="L48" s="10"/>
      <c r="M48" s="10" t="s">
        <v>29</v>
      </c>
    </row>
    <row r="49" spans="1:13" ht="26.65" customHeight="1">
      <c r="A49" s="9" t="s">
        <v>434</v>
      </c>
      <c r="B49" s="9" t="s">
        <v>435</v>
      </c>
      <c r="C49" s="10" t="s">
        <v>380</v>
      </c>
      <c r="D49" s="10" t="s">
        <v>431</v>
      </c>
      <c r="E49" s="162" t="s">
        <v>103</v>
      </c>
      <c r="F49" s="162" t="s">
        <v>103</v>
      </c>
      <c r="G49" s="162" t="s">
        <v>103</v>
      </c>
      <c r="H49" s="162" t="s">
        <v>103</v>
      </c>
      <c r="I49" s="162" t="s">
        <v>103</v>
      </c>
      <c r="J49" s="86">
        <v>0.04</v>
      </c>
      <c r="K49" s="240"/>
      <c r="L49" s="10"/>
      <c r="M49" s="10" t="s">
        <v>29</v>
      </c>
    </row>
    <row r="50" spans="1:13" ht="26.65" customHeight="1">
      <c r="A50" s="9" t="s">
        <v>436</v>
      </c>
      <c r="B50" s="9" t="s">
        <v>437</v>
      </c>
      <c r="C50" s="10" t="s">
        <v>380</v>
      </c>
      <c r="D50" s="10" t="s">
        <v>431</v>
      </c>
      <c r="E50" s="162" t="s">
        <v>103</v>
      </c>
      <c r="F50" s="162" t="s">
        <v>103</v>
      </c>
      <c r="G50" s="162" t="s">
        <v>103</v>
      </c>
      <c r="H50" s="162" t="s">
        <v>103</v>
      </c>
      <c r="I50" s="162" t="s">
        <v>103</v>
      </c>
      <c r="J50" s="86">
        <v>2E-3</v>
      </c>
      <c r="K50" s="240"/>
      <c r="L50" s="10"/>
      <c r="M50" s="10" t="s">
        <v>29</v>
      </c>
    </row>
    <row r="51" spans="1:13" ht="26.65" customHeight="1">
      <c r="A51" s="9" t="s">
        <v>438</v>
      </c>
      <c r="B51" s="9" t="s">
        <v>439</v>
      </c>
      <c r="C51" s="10" t="s">
        <v>380</v>
      </c>
      <c r="D51" s="10" t="s">
        <v>431</v>
      </c>
      <c r="E51" s="162" t="s">
        <v>103</v>
      </c>
      <c r="F51" s="162" t="s">
        <v>103</v>
      </c>
      <c r="G51" s="162" t="s">
        <v>103</v>
      </c>
      <c r="H51" s="162" t="s">
        <v>103</v>
      </c>
      <c r="I51" s="162" t="s">
        <v>103</v>
      </c>
      <c r="J51" s="86">
        <v>1.4E-2</v>
      </c>
      <c r="K51" s="240"/>
      <c r="L51" s="10"/>
      <c r="M51" s="10" t="s">
        <v>29</v>
      </c>
    </row>
    <row r="52" spans="1:13" ht="26.65" customHeight="1">
      <c r="A52" s="66" t="s">
        <v>299</v>
      </c>
      <c r="B52" s="66" t="s">
        <v>299</v>
      </c>
      <c r="C52" s="10"/>
      <c r="D52" s="162"/>
      <c r="E52" s="162" t="s">
        <v>103</v>
      </c>
      <c r="F52" s="162" t="s">
        <v>103</v>
      </c>
      <c r="G52" s="162" t="s">
        <v>103</v>
      </c>
      <c r="H52" s="162" t="s">
        <v>103</v>
      </c>
      <c r="I52" s="162" t="s">
        <v>103</v>
      </c>
      <c r="J52" s="87">
        <f>SUM(J47:J51)</f>
        <v>1</v>
      </c>
      <c r="K52" s="10"/>
      <c r="L52" s="10"/>
      <c r="M52" s="9"/>
    </row>
    <row r="53" spans="1:13" ht="26.65" customHeight="1">
      <c r="A53" s="146" t="s">
        <v>428</v>
      </c>
      <c r="B53" s="146" t="s">
        <v>429</v>
      </c>
      <c r="C53" s="146" t="str">
        <f t="shared" ref="C53:L53" si="6">C$3</f>
        <v>GRI</v>
      </c>
      <c r="D53" s="146" t="str">
        <f t="shared" si="6"/>
        <v>ESRS</v>
      </c>
      <c r="E53" s="146" t="str">
        <f t="shared" si="6"/>
        <v>Référence 2019</v>
      </c>
      <c r="F53" s="146">
        <f t="shared" si="6"/>
        <v>2020</v>
      </c>
      <c r="G53" s="146">
        <f t="shared" si="6"/>
        <v>2021</v>
      </c>
      <c r="H53" s="146">
        <f t="shared" si="6"/>
        <v>2022</v>
      </c>
      <c r="I53" s="146">
        <f t="shared" si="6"/>
        <v>2023</v>
      </c>
      <c r="J53" s="146">
        <f t="shared" si="6"/>
        <v>2024</v>
      </c>
      <c r="K53" s="146" t="str">
        <f t="shared" si="6"/>
        <v>Objectif/Target 2025</v>
      </c>
      <c r="L53" s="146" t="str">
        <f t="shared" si="6"/>
        <v>Objectif/Target 2030</v>
      </c>
      <c r="M53" s="146" t="str">
        <f>M$3</f>
        <v>Unité/Unit</v>
      </c>
    </row>
    <row r="54" spans="1:13" ht="26.65" customHeight="1">
      <c r="A54" s="9" t="s">
        <v>430</v>
      </c>
      <c r="B54" s="9" t="s">
        <v>430</v>
      </c>
      <c r="C54" s="10" t="s">
        <v>380</v>
      </c>
      <c r="D54" s="10" t="s">
        <v>431</v>
      </c>
      <c r="E54" s="162" t="s">
        <v>103</v>
      </c>
      <c r="F54" s="162" t="s">
        <v>103</v>
      </c>
      <c r="G54" s="162" t="s">
        <v>103</v>
      </c>
      <c r="H54" s="162" t="s">
        <v>103</v>
      </c>
      <c r="I54" s="162" t="s">
        <v>103</v>
      </c>
      <c r="J54" s="88">
        <v>17575</v>
      </c>
      <c r="K54" s="10"/>
      <c r="L54" s="10"/>
      <c r="M54" s="10" t="s">
        <v>123</v>
      </c>
    </row>
    <row r="55" spans="1:13" ht="26.65" customHeight="1">
      <c r="A55" s="9" t="s">
        <v>432</v>
      </c>
      <c r="B55" s="9" t="s">
        <v>433</v>
      </c>
      <c r="C55" s="10" t="s">
        <v>380</v>
      </c>
      <c r="D55" s="10" t="s">
        <v>431</v>
      </c>
      <c r="E55" s="162" t="s">
        <v>103</v>
      </c>
      <c r="F55" s="162" t="s">
        <v>103</v>
      </c>
      <c r="G55" s="162" t="s">
        <v>103</v>
      </c>
      <c r="H55" s="162" t="s">
        <v>103</v>
      </c>
      <c r="I55" s="162" t="s">
        <v>103</v>
      </c>
      <c r="J55" s="89">
        <v>1576</v>
      </c>
      <c r="K55" s="10"/>
      <c r="L55" s="10"/>
      <c r="M55" s="10" t="s">
        <v>123</v>
      </c>
    </row>
    <row r="56" spans="1:13" ht="26.65" customHeight="1">
      <c r="A56" s="9" t="s">
        <v>434</v>
      </c>
      <c r="B56" s="9" t="s">
        <v>435</v>
      </c>
      <c r="C56" s="10" t="s">
        <v>380</v>
      </c>
      <c r="D56" s="10" t="s">
        <v>431</v>
      </c>
      <c r="E56" s="162" t="s">
        <v>103</v>
      </c>
      <c r="F56" s="162" t="s">
        <v>103</v>
      </c>
      <c r="G56" s="162" t="s">
        <v>103</v>
      </c>
      <c r="H56" s="162" t="s">
        <v>103</v>
      </c>
      <c r="I56" s="162" t="s">
        <v>103</v>
      </c>
      <c r="J56" s="89">
        <v>820</v>
      </c>
      <c r="K56" s="10"/>
      <c r="L56" s="10"/>
      <c r="M56" s="10" t="s">
        <v>123</v>
      </c>
    </row>
    <row r="57" spans="1:13" ht="26.65" customHeight="1">
      <c r="A57" s="9" t="s">
        <v>436</v>
      </c>
      <c r="B57" s="9" t="s">
        <v>437</v>
      </c>
      <c r="C57" s="10" t="s">
        <v>380</v>
      </c>
      <c r="D57" s="10" t="s">
        <v>431</v>
      </c>
      <c r="E57" s="162" t="s">
        <v>103</v>
      </c>
      <c r="F57" s="162" t="s">
        <v>103</v>
      </c>
      <c r="G57" s="162" t="s">
        <v>103</v>
      </c>
      <c r="H57" s="162" t="s">
        <v>103</v>
      </c>
      <c r="I57" s="162" t="s">
        <v>103</v>
      </c>
      <c r="J57" s="89">
        <v>33</v>
      </c>
      <c r="K57" s="10"/>
      <c r="L57" s="10"/>
      <c r="M57" s="10" t="s">
        <v>123</v>
      </c>
    </row>
    <row r="58" spans="1:13" ht="26.65" customHeight="1">
      <c r="A58" s="9" t="s">
        <v>438</v>
      </c>
      <c r="B58" s="9" t="s">
        <v>439</v>
      </c>
      <c r="C58" s="10" t="s">
        <v>380</v>
      </c>
      <c r="D58" s="10" t="s">
        <v>431</v>
      </c>
      <c r="E58" s="162" t="s">
        <v>103</v>
      </c>
      <c r="F58" s="162" t="s">
        <v>103</v>
      </c>
      <c r="G58" s="162" t="s">
        <v>103</v>
      </c>
      <c r="H58" s="162" t="s">
        <v>103</v>
      </c>
      <c r="I58" s="162" t="s">
        <v>103</v>
      </c>
      <c r="J58" s="89">
        <v>290</v>
      </c>
      <c r="K58" s="10"/>
      <c r="L58" s="10"/>
      <c r="M58" s="10" t="s">
        <v>123</v>
      </c>
    </row>
    <row r="59" spans="1:13" ht="26.65" customHeight="1">
      <c r="A59" s="66" t="s">
        <v>299</v>
      </c>
      <c r="B59" s="9" t="s">
        <v>299</v>
      </c>
      <c r="C59" s="10"/>
      <c r="D59" s="10" t="s">
        <v>431</v>
      </c>
      <c r="E59" s="162" t="s">
        <v>103</v>
      </c>
      <c r="F59" s="162" t="s">
        <v>103</v>
      </c>
      <c r="G59" s="162" t="s">
        <v>103</v>
      </c>
      <c r="H59" s="162" t="s">
        <v>103</v>
      </c>
      <c r="I59" s="162" t="s">
        <v>103</v>
      </c>
      <c r="J59" s="88">
        <f>SUM(J54:J58)</f>
        <v>20294</v>
      </c>
      <c r="K59" s="10"/>
      <c r="L59" s="10"/>
      <c r="M59" s="10" t="s">
        <v>123</v>
      </c>
    </row>
    <row r="60" spans="1:13" ht="26.65" customHeight="1">
      <c r="A60" s="146" t="s">
        <v>440</v>
      </c>
      <c r="B60" s="146" t="s">
        <v>441</v>
      </c>
      <c r="C60" s="146" t="str">
        <f t="shared" ref="C60:L60" si="7">C$3</f>
        <v>GRI</v>
      </c>
      <c r="D60" s="146" t="str">
        <f t="shared" si="7"/>
        <v>ESRS</v>
      </c>
      <c r="E60" s="146" t="str">
        <f t="shared" si="7"/>
        <v>Référence 2019</v>
      </c>
      <c r="F60" s="146">
        <f t="shared" si="7"/>
        <v>2020</v>
      </c>
      <c r="G60" s="146">
        <f t="shared" si="7"/>
        <v>2021</v>
      </c>
      <c r="H60" s="146">
        <f t="shared" si="7"/>
        <v>2022</v>
      </c>
      <c r="I60" s="146">
        <f t="shared" si="7"/>
        <v>2023</v>
      </c>
      <c r="J60" s="146">
        <f t="shared" si="7"/>
        <v>2024</v>
      </c>
      <c r="K60" s="146" t="str">
        <f t="shared" si="7"/>
        <v>Objectif/Target 2025</v>
      </c>
      <c r="L60" s="146" t="str">
        <f t="shared" si="7"/>
        <v>Objectif/Target 2030</v>
      </c>
      <c r="M60" s="146" t="str">
        <f>M$3</f>
        <v>Unité/Unit</v>
      </c>
    </row>
    <row r="61" spans="1:13" ht="26.65" customHeight="1">
      <c r="A61" s="9" t="s">
        <v>430</v>
      </c>
      <c r="B61" s="66" t="s">
        <v>430</v>
      </c>
      <c r="C61" s="10"/>
      <c r="D61" s="10" t="s">
        <v>431</v>
      </c>
      <c r="E61" s="11">
        <v>15475</v>
      </c>
      <c r="F61" s="11">
        <v>15968</v>
      </c>
      <c r="G61" s="11">
        <v>16147</v>
      </c>
      <c r="H61" s="11">
        <v>16328</v>
      </c>
      <c r="I61" s="11">
        <v>16880</v>
      </c>
      <c r="J61" s="11">
        <v>17575</v>
      </c>
      <c r="K61" s="10"/>
      <c r="L61" s="10"/>
      <c r="M61" s="10" t="s">
        <v>123</v>
      </c>
    </row>
    <row r="62" spans="1:13" ht="26.65" customHeight="1">
      <c r="A62" s="221" t="s">
        <v>442</v>
      </c>
      <c r="B62" s="181" t="s">
        <v>442</v>
      </c>
      <c r="C62" s="222"/>
      <c r="D62" s="222" t="s">
        <v>431</v>
      </c>
      <c r="E62" s="223">
        <v>1168</v>
      </c>
      <c r="F62" s="223">
        <v>1188</v>
      </c>
      <c r="G62" s="223">
        <v>1255</v>
      </c>
      <c r="H62" s="223">
        <v>1241</v>
      </c>
      <c r="I62" s="223">
        <v>1295</v>
      </c>
      <c r="J62" s="223">
        <v>1326</v>
      </c>
      <c r="K62" s="222"/>
      <c r="L62" s="222"/>
      <c r="M62" s="222" t="s">
        <v>123</v>
      </c>
    </row>
    <row r="63" spans="1:13" ht="26.65" customHeight="1">
      <c r="A63" s="205" t="s">
        <v>443</v>
      </c>
      <c r="B63" s="90" t="s">
        <v>443</v>
      </c>
      <c r="C63" s="23"/>
      <c r="D63" s="23" t="s">
        <v>431</v>
      </c>
      <c r="E63" s="91">
        <v>426</v>
      </c>
      <c r="F63" s="91">
        <v>395</v>
      </c>
      <c r="G63" s="91">
        <v>421</v>
      </c>
      <c r="H63" s="91">
        <v>423</v>
      </c>
      <c r="I63" s="91">
        <v>400</v>
      </c>
      <c r="J63" s="91">
        <v>439</v>
      </c>
      <c r="K63" s="23"/>
      <c r="L63" s="23"/>
      <c r="M63" s="23" t="s">
        <v>123</v>
      </c>
    </row>
    <row r="64" spans="1:13" ht="26.65" customHeight="1">
      <c r="A64" s="9" t="s">
        <v>444</v>
      </c>
      <c r="B64" s="66" t="s">
        <v>445</v>
      </c>
      <c r="C64" s="10"/>
      <c r="D64" s="10" t="s">
        <v>431</v>
      </c>
      <c r="E64" s="11">
        <v>473</v>
      </c>
      <c r="F64" s="11">
        <v>444</v>
      </c>
      <c r="G64" s="11">
        <v>438</v>
      </c>
      <c r="H64" s="11">
        <v>408</v>
      </c>
      <c r="I64" s="11">
        <v>384</v>
      </c>
      <c r="J64" s="11">
        <v>381</v>
      </c>
      <c r="K64" s="10"/>
      <c r="L64" s="10"/>
      <c r="M64" s="10" t="s">
        <v>123</v>
      </c>
    </row>
    <row r="65" spans="1:13" ht="26.65" customHeight="1">
      <c r="A65" s="9" t="s">
        <v>446</v>
      </c>
      <c r="B65" s="66" t="s">
        <v>447</v>
      </c>
      <c r="C65" s="10"/>
      <c r="D65" s="10" t="s">
        <v>431</v>
      </c>
      <c r="E65" s="11">
        <v>71</v>
      </c>
      <c r="F65" s="11">
        <v>78</v>
      </c>
      <c r="G65" s="11">
        <v>156</v>
      </c>
      <c r="H65" s="11">
        <v>163</v>
      </c>
      <c r="I65" s="11">
        <v>160</v>
      </c>
      <c r="J65" s="11">
        <v>166</v>
      </c>
      <c r="K65" s="10"/>
      <c r="L65" s="10"/>
      <c r="M65" s="10" t="s">
        <v>123</v>
      </c>
    </row>
    <row r="66" spans="1:13" ht="26.65" customHeight="1">
      <c r="A66" s="9" t="s">
        <v>448</v>
      </c>
      <c r="B66" s="66" t="s">
        <v>449</v>
      </c>
      <c r="C66" s="10"/>
      <c r="D66" s="10" t="s">
        <v>431</v>
      </c>
      <c r="E66" s="11">
        <v>78</v>
      </c>
      <c r="F66" s="11">
        <v>73</v>
      </c>
      <c r="G66" s="11">
        <v>80</v>
      </c>
      <c r="H66" s="11">
        <v>88</v>
      </c>
      <c r="I66" s="11">
        <v>87</v>
      </c>
      <c r="J66" s="11">
        <v>121</v>
      </c>
      <c r="K66" s="10"/>
      <c r="L66" s="10"/>
      <c r="M66" s="10" t="s">
        <v>123</v>
      </c>
    </row>
    <row r="67" spans="1:13" ht="26.65" customHeight="1">
      <c r="A67" s="9" t="s">
        <v>450</v>
      </c>
      <c r="B67" s="66" t="s">
        <v>451</v>
      </c>
      <c r="C67" s="10"/>
      <c r="D67" s="10" t="s">
        <v>431</v>
      </c>
      <c r="E67" s="11">
        <v>89</v>
      </c>
      <c r="F67" s="11">
        <v>83</v>
      </c>
      <c r="G67" s="11">
        <v>100</v>
      </c>
      <c r="H67" s="11">
        <v>88</v>
      </c>
      <c r="I67" s="11">
        <v>69</v>
      </c>
      <c r="J67" s="11">
        <v>75</v>
      </c>
      <c r="K67" s="10"/>
      <c r="L67" s="10"/>
      <c r="M67" s="10" t="s">
        <v>123</v>
      </c>
    </row>
    <row r="68" spans="1:13" ht="26.65" customHeight="1">
      <c r="A68" s="9" t="s">
        <v>452</v>
      </c>
      <c r="B68" s="66" t="s">
        <v>453</v>
      </c>
      <c r="C68" s="10"/>
      <c r="D68" s="10" t="s">
        <v>431</v>
      </c>
      <c r="E68" s="11">
        <v>0</v>
      </c>
      <c r="F68" s="11">
        <v>26</v>
      </c>
      <c r="G68" s="11">
        <v>38</v>
      </c>
      <c r="H68" s="11">
        <v>56</v>
      </c>
      <c r="I68" s="11">
        <v>67</v>
      </c>
      <c r="J68" s="11">
        <v>83</v>
      </c>
      <c r="K68" s="10"/>
      <c r="L68" s="10"/>
      <c r="M68" s="10" t="s">
        <v>123</v>
      </c>
    </row>
    <row r="69" spans="1:13" ht="26.65" customHeight="1">
      <c r="A69" s="9" t="s">
        <v>454</v>
      </c>
      <c r="B69" s="66" t="s">
        <v>455</v>
      </c>
      <c r="C69" s="10"/>
      <c r="D69" s="10" t="s">
        <v>431</v>
      </c>
      <c r="E69" s="11">
        <v>14</v>
      </c>
      <c r="F69" s="11">
        <v>15</v>
      </c>
      <c r="G69" s="11">
        <v>49</v>
      </c>
      <c r="H69" s="11">
        <v>51</v>
      </c>
      <c r="I69" s="11">
        <v>51</v>
      </c>
      <c r="J69" s="11">
        <v>58</v>
      </c>
      <c r="K69" s="10"/>
      <c r="L69" s="10"/>
      <c r="M69" s="10" t="s">
        <v>123</v>
      </c>
    </row>
    <row r="70" spans="1:13" ht="26.65" customHeight="1">
      <c r="A70" s="9" t="s">
        <v>456</v>
      </c>
      <c r="B70" s="66" t="s">
        <v>456</v>
      </c>
      <c r="C70" s="10"/>
      <c r="D70" s="10" t="s">
        <v>431</v>
      </c>
      <c r="E70" s="11">
        <v>751</v>
      </c>
      <c r="F70" s="11">
        <v>758</v>
      </c>
      <c r="G70" s="11">
        <v>924</v>
      </c>
      <c r="H70" s="11">
        <v>864</v>
      </c>
      <c r="I70" s="11">
        <v>867</v>
      </c>
      <c r="J70" s="11">
        <v>13</v>
      </c>
      <c r="K70" s="10"/>
      <c r="L70" s="10"/>
      <c r="M70" s="10" t="s">
        <v>123</v>
      </c>
    </row>
    <row r="71" spans="1:13" ht="26.65" customHeight="1">
      <c r="A71" s="9" t="s">
        <v>457</v>
      </c>
      <c r="B71" s="66" t="s">
        <v>458</v>
      </c>
      <c r="C71" s="10"/>
      <c r="D71" s="10" t="s">
        <v>431</v>
      </c>
      <c r="E71" s="11">
        <v>75</v>
      </c>
      <c r="F71" s="11">
        <v>72</v>
      </c>
      <c r="G71" s="11">
        <v>74</v>
      </c>
      <c r="H71" s="11">
        <v>59</v>
      </c>
      <c r="I71" s="11">
        <v>56</v>
      </c>
      <c r="J71" s="11">
        <v>57</v>
      </c>
      <c r="K71" s="10"/>
      <c r="L71" s="10"/>
      <c r="M71" s="10" t="s">
        <v>123</v>
      </c>
    </row>
    <row r="72" spans="1:13" ht="26.65" customHeight="1">
      <c r="A72" s="9" t="s">
        <v>299</v>
      </c>
      <c r="B72" s="66" t="s">
        <v>459</v>
      </c>
      <c r="C72" s="10"/>
      <c r="D72" s="10" t="s">
        <v>431</v>
      </c>
      <c r="E72" s="11">
        <v>18620</v>
      </c>
      <c r="F72" s="11">
        <v>19100</v>
      </c>
      <c r="G72" s="11">
        <v>19682</v>
      </c>
      <c r="H72" s="11">
        <v>19769</v>
      </c>
      <c r="I72" s="11">
        <v>20316</v>
      </c>
      <c r="J72" s="11">
        <v>20294</v>
      </c>
      <c r="K72" s="10"/>
      <c r="L72" s="10"/>
      <c r="M72" s="10" t="s">
        <v>123</v>
      </c>
    </row>
    <row r="73" spans="1:13" ht="26.65" hidden="1" customHeight="1">
      <c r="A73" s="47" t="s">
        <v>460</v>
      </c>
      <c r="B73" s="47" t="s">
        <v>461</v>
      </c>
      <c r="C73" s="47" t="str">
        <f t="shared" ref="C73:L73" si="8">C$3</f>
        <v>GRI</v>
      </c>
      <c r="D73" s="47" t="str">
        <f t="shared" si="8"/>
        <v>ESRS</v>
      </c>
      <c r="E73" s="47" t="str">
        <f t="shared" si="8"/>
        <v>Référence 2019</v>
      </c>
      <c r="F73" s="92">
        <f t="shared" si="8"/>
        <v>2020</v>
      </c>
      <c r="G73" s="92">
        <f t="shared" si="8"/>
        <v>2021</v>
      </c>
      <c r="H73" s="92">
        <f t="shared" si="8"/>
        <v>2022</v>
      </c>
      <c r="I73" s="92">
        <f t="shared" si="8"/>
        <v>2023</v>
      </c>
      <c r="J73" s="92">
        <f t="shared" si="8"/>
        <v>2024</v>
      </c>
      <c r="K73" s="47" t="str">
        <f t="shared" si="8"/>
        <v>Objectif/Target 2025</v>
      </c>
      <c r="L73" s="47" t="str">
        <f t="shared" si="8"/>
        <v>Objectif/Target 2030</v>
      </c>
      <c r="M73" s="47" t="str">
        <f>M$3</f>
        <v>Unité/Unit</v>
      </c>
    </row>
    <row r="74" spans="1:13" ht="26.65" hidden="1" customHeight="1">
      <c r="A74" s="34" t="s">
        <v>462</v>
      </c>
      <c r="B74" s="34" t="s">
        <v>463</v>
      </c>
      <c r="C74" s="47" t="s">
        <v>380</v>
      </c>
      <c r="D74" s="35" t="s">
        <v>421</v>
      </c>
      <c r="E74" s="37" t="s">
        <v>464</v>
      </c>
      <c r="F74" s="37" t="s">
        <v>465</v>
      </c>
      <c r="G74" s="37" t="s">
        <v>466</v>
      </c>
      <c r="H74" s="36">
        <v>32</v>
      </c>
      <c r="I74" s="37" t="s">
        <v>467</v>
      </c>
      <c r="J74" s="36" t="s">
        <v>40</v>
      </c>
      <c r="K74" s="241">
        <v>0</v>
      </c>
      <c r="L74" s="35"/>
      <c r="M74" s="35" t="s">
        <v>29</v>
      </c>
    </row>
    <row r="75" spans="1:13" ht="26.65" hidden="1" customHeight="1">
      <c r="A75" s="34" t="s">
        <v>468</v>
      </c>
      <c r="B75" s="34" t="s">
        <v>469</v>
      </c>
      <c r="C75" s="35" t="s">
        <v>380</v>
      </c>
      <c r="D75" s="35" t="s">
        <v>421</v>
      </c>
      <c r="E75" s="37" t="s">
        <v>470</v>
      </c>
      <c r="F75" s="37" t="s">
        <v>471</v>
      </c>
      <c r="G75" s="37" t="s">
        <v>471</v>
      </c>
      <c r="H75" s="37" t="s">
        <v>472</v>
      </c>
      <c r="I75" s="37" t="s">
        <v>473</v>
      </c>
      <c r="J75" s="36" t="s">
        <v>40</v>
      </c>
      <c r="K75" s="241">
        <v>0</v>
      </c>
      <c r="L75" s="35"/>
      <c r="M75" s="35" t="s">
        <v>29</v>
      </c>
    </row>
    <row r="76" spans="1:13" ht="26.65" hidden="1" customHeight="1">
      <c r="A76" s="34" t="s">
        <v>474</v>
      </c>
      <c r="B76" s="34" t="s">
        <v>475</v>
      </c>
      <c r="C76" s="35" t="s">
        <v>380</v>
      </c>
      <c r="D76" s="35" t="s">
        <v>421</v>
      </c>
      <c r="E76" s="37" t="s">
        <v>476</v>
      </c>
      <c r="F76" s="37" t="s">
        <v>477</v>
      </c>
      <c r="G76" s="37" t="s">
        <v>476</v>
      </c>
      <c r="H76" s="93">
        <v>17.100000000000001</v>
      </c>
      <c r="I76" s="37" t="s">
        <v>478</v>
      </c>
      <c r="J76" s="36" t="s">
        <v>40</v>
      </c>
      <c r="K76" s="241">
        <v>0</v>
      </c>
      <c r="L76" s="35"/>
      <c r="M76" s="35" t="s">
        <v>29</v>
      </c>
    </row>
    <row r="77" spans="1:13" ht="26.65" customHeight="1">
      <c r="A77" s="146" t="s">
        <v>479</v>
      </c>
      <c r="B77" s="146" t="s">
        <v>480</v>
      </c>
      <c r="C77" s="146" t="str">
        <f t="shared" ref="C77:L77" si="9">C$3</f>
        <v>GRI</v>
      </c>
      <c r="D77" s="146" t="str">
        <f t="shared" si="9"/>
        <v>ESRS</v>
      </c>
      <c r="E77" s="146" t="str">
        <f t="shared" si="9"/>
        <v>Référence 2019</v>
      </c>
      <c r="F77" s="146">
        <f t="shared" si="9"/>
        <v>2020</v>
      </c>
      <c r="G77" s="146">
        <f t="shared" si="9"/>
        <v>2021</v>
      </c>
      <c r="H77" s="146">
        <f t="shared" si="9"/>
        <v>2022</v>
      </c>
      <c r="I77" s="146">
        <f t="shared" si="9"/>
        <v>2023</v>
      </c>
      <c r="J77" s="146">
        <f t="shared" si="9"/>
        <v>2024</v>
      </c>
      <c r="K77" s="146" t="str">
        <f t="shared" si="9"/>
        <v>Objectif/Target 2025</v>
      </c>
      <c r="L77" s="146" t="str">
        <f t="shared" si="9"/>
        <v>Objectif/Target 2030</v>
      </c>
      <c r="M77" s="146" t="str">
        <f>M$3</f>
        <v>Unité/Unit</v>
      </c>
    </row>
    <row r="78" spans="1:13" ht="26.65" customHeight="1">
      <c r="A78" s="9" t="s">
        <v>481</v>
      </c>
      <c r="B78" s="9" t="s">
        <v>482</v>
      </c>
      <c r="C78" s="10" t="s">
        <v>380</v>
      </c>
      <c r="D78" s="10" t="s">
        <v>483</v>
      </c>
      <c r="E78" s="77">
        <v>0.219</v>
      </c>
      <c r="F78" s="77">
        <v>0.22</v>
      </c>
      <c r="G78" s="77">
        <v>0.22</v>
      </c>
      <c r="H78" s="77">
        <v>0.224</v>
      </c>
      <c r="I78" s="216">
        <v>0.22700000000000001</v>
      </c>
      <c r="J78" s="216">
        <v>0.23599999999999999</v>
      </c>
      <c r="K78" s="240"/>
      <c r="L78" s="10"/>
      <c r="M78" s="10" t="s">
        <v>29</v>
      </c>
    </row>
    <row r="79" spans="1:13" ht="26.65" customHeight="1">
      <c r="A79" s="9" t="s">
        <v>484</v>
      </c>
      <c r="B79" s="9" t="s">
        <v>485</v>
      </c>
      <c r="C79" s="10" t="s">
        <v>380</v>
      </c>
      <c r="D79" s="10" t="s">
        <v>483</v>
      </c>
      <c r="E79" s="77">
        <v>0.78100000000000003</v>
      </c>
      <c r="F79" s="77">
        <v>0.78</v>
      </c>
      <c r="G79" s="77">
        <v>0.78</v>
      </c>
      <c r="H79" s="77" t="s">
        <v>486</v>
      </c>
      <c r="I79" s="216">
        <v>0.77300000000000002</v>
      </c>
      <c r="J79" s="216">
        <v>0.76400000000000001</v>
      </c>
      <c r="K79" s="240"/>
      <c r="L79" s="10"/>
      <c r="M79" s="10" t="s">
        <v>29</v>
      </c>
    </row>
    <row r="80" spans="1:13" ht="26.65" customHeight="1">
      <c r="A80" s="9" t="s">
        <v>487</v>
      </c>
      <c r="B80" s="9" t="s">
        <v>488</v>
      </c>
      <c r="C80" s="10" t="s">
        <v>380</v>
      </c>
      <c r="D80" s="10" t="s">
        <v>483</v>
      </c>
      <c r="E80" s="11">
        <v>4074</v>
      </c>
      <c r="F80" s="11">
        <v>4203</v>
      </c>
      <c r="G80" s="11">
        <v>4331</v>
      </c>
      <c r="H80" s="11">
        <v>4420</v>
      </c>
      <c r="I80" s="11">
        <v>4620</v>
      </c>
      <c r="J80" s="11">
        <v>4790</v>
      </c>
      <c r="K80" s="10"/>
      <c r="L80" s="10"/>
      <c r="M80" s="10" t="s">
        <v>489</v>
      </c>
    </row>
    <row r="81" spans="1:13" ht="26.65" customHeight="1">
      <c r="A81" s="9" t="s">
        <v>490</v>
      </c>
      <c r="B81" s="9" t="s">
        <v>491</v>
      </c>
      <c r="C81" s="10" t="s">
        <v>380</v>
      </c>
      <c r="D81" s="10" t="s">
        <v>483</v>
      </c>
      <c r="E81" s="11">
        <v>14546</v>
      </c>
      <c r="F81" s="11">
        <v>14897</v>
      </c>
      <c r="G81" s="11">
        <v>15351</v>
      </c>
      <c r="H81" s="11">
        <v>15349</v>
      </c>
      <c r="I81" s="11">
        <v>15696</v>
      </c>
      <c r="J81" s="11">
        <v>15504</v>
      </c>
      <c r="K81" s="10"/>
      <c r="L81" s="10"/>
      <c r="M81" s="10" t="s">
        <v>489</v>
      </c>
    </row>
    <row r="82" spans="1:13" ht="26.65" customHeight="1">
      <c r="A82" s="9" t="s">
        <v>299</v>
      </c>
      <c r="B82" s="9" t="s">
        <v>299</v>
      </c>
      <c r="C82" s="10" t="s">
        <v>380</v>
      </c>
      <c r="D82" s="10" t="s">
        <v>483</v>
      </c>
      <c r="E82" s="11">
        <v>18620</v>
      </c>
      <c r="F82" s="11">
        <v>19100</v>
      </c>
      <c r="G82" s="11">
        <v>19682</v>
      </c>
      <c r="H82" s="11">
        <v>19769</v>
      </c>
      <c r="I82" s="11">
        <v>20316</v>
      </c>
      <c r="J82" s="11">
        <v>20294</v>
      </c>
      <c r="K82" s="10"/>
      <c r="L82" s="10"/>
      <c r="M82" s="10" t="s">
        <v>489</v>
      </c>
    </row>
    <row r="83" spans="1:13" ht="26.65" hidden="1" customHeight="1">
      <c r="A83" s="18" t="s">
        <v>492</v>
      </c>
      <c r="B83" s="18" t="s">
        <v>493</v>
      </c>
      <c r="C83" s="19" t="s">
        <v>380</v>
      </c>
      <c r="D83" s="19" t="s">
        <v>483</v>
      </c>
      <c r="E83" s="53" t="s">
        <v>494</v>
      </c>
      <c r="F83" s="53" t="s">
        <v>494</v>
      </c>
      <c r="G83" s="53" t="s">
        <v>495</v>
      </c>
      <c r="H83" s="53" t="s">
        <v>496</v>
      </c>
      <c r="I83" s="53" t="s">
        <v>497</v>
      </c>
      <c r="J83" s="53" t="s">
        <v>124</v>
      </c>
      <c r="K83" s="239">
        <v>0</v>
      </c>
      <c r="L83" s="19"/>
      <c r="M83" s="19" t="s">
        <v>29</v>
      </c>
    </row>
    <row r="84" spans="1:13" ht="26.65" hidden="1" customHeight="1">
      <c r="A84" s="18" t="s">
        <v>498</v>
      </c>
      <c r="B84" s="18" t="s">
        <v>499</v>
      </c>
      <c r="C84" s="19" t="s">
        <v>380</v>
      </c>
      <c r="D84" s="19" t="s">
        <v>483</v>
      </c>
      <c r="E84" s="53" t="s">
        <v>500</v>
      </c>
      <c r="F84" s="53" t="s">
        <v>501</v>
      </c>
      <c r="G84" s="53" t="s">
        <v>500</v>
      </c>
      <c r="H84" s="53" t="s">
        <v>502</v>
      </c>
      <c r="I84" s="53" t="s">
        <v>503</v>
      </c>
      <c r="J84" s="53" t="s">
        <v>124</v>
      </c>
      <c r="K84" s="239">
        <v>0</v>
      </c>
      <c r="L84" s="19"/>
      <c r="M84" s="19" t="s">
        <v>29</v>
      </c>
    </row>
    <row r="85" spans="1:13" ht="26.65" hidden="1" customHeight="1">
      <c r="A85" s="6" t="s">
        <v>504</v>
      </c>
      <c r="B85" s="6" t="s">
        <v>505</v>
      </c>
      <c r="C85" s="6" t="str">
        <f t="shared" ref="C85:L85" si="10">C$3</f>
        <v>GRI</v>
      </c>
      <c r="D85" s="6" t="str">
        <f t="shared" si="10"/>
        <v>ESRS</v>
      </c>
      <c r="E85" s="6" t="str">
        <f t="shared" si="10"/>
        <v>Référence 2019</v>
      </c>
      <c r="F85" s="83">
        <f t="shared" si="10"/>
        <v>2020</v>
      </c>
      <c r="G85" s="83">
        <f t="shared" si="10"/>
        <v>2021</v>
      </c>
      <c r="H85" s="83">
        <f t="shared" si="10"/>
        <v>2022</v>
      </c>
      <c r="I85" s="83">
        <f t="shared" si="10"/>
        <v>2023</v>
      </c>
      <c r="J85" s="83">
        <f t="shared" si="10"/>
        <v>2024</v>
      </c>
      <c r="K85" s="6" t="str">
        <f t="shared" si="10"/>
        <v>Objectif/Target 2025</v>
      </c>
      <c r="L85" s="6" t="str">
        <f t="shared" si="10"/>
        <v>Objectif/Target 2030</v>
      </c>
      <c r="M85" s="6" t="str">
        <f>M$3</f>
        <v>Unité/Unit</v>
      </c>
    </row>
    <row r="86" spans="1:13" ht="26.65" hidden="1" customHeight="1">
      <c r="A86" s="94" t="s">
        <v>506</v>
      </c>
      <c r="B86" s="94" t="s">
        <v>507</v>
      </c>
      <c r="C86" s="81"/>
      <c r="D86" s="81" t="s">
        <v>508</v>
      </c>
      <c r="E86" s="96" t="s">
        <v>124</v>
      </c>
      <c r="F86" s="96" t="s">
        <v>124</v>
      </c>
      <c r="G86" s="96" t="s">
        <v>124</v>
      </c>
      <c r="H86" s="96" t="s">
        <v>124</v>
      </c>
      <c r="I86" s="96" t="s">
        <v>124</v>
      </c>
      <c r="J86" s="96" t="s">
        <v>124</v>
      </c>
      <c r="K86" s="95"/>
      <c r="L86" s="95"/>
      <c r="M86" s="81" t="s">
        <v>123</v>
      </c>
    </row>
    <row r="87" spans="1:13" ht="26.65" hidden="1" customHeight="1">
      <c r="A87" s="94" t="s">
        <v>509</v>
      </c>
      <c r="B87" s="94" t="s">
        <v>510</v>
      </c>
      <c r="C87" s="81"/>
      <c r="D87" s="81" t="s">
        <v>508</v>
      </c>
      <c r="E87" s="96" t="s">
        <v>124</v>
      </c>
      <c r="F87" s="96" t="s">
        <v>124</v>
      </c>
      <c r="G87" s="96" t="s">
        <v>124</v>
      </c>
      <c r="H87" s="96" t="s">
        <v>124</v>
      </c>
      <c r="I87" s="96" t="s">
        <v>124</v>
      </c>
      <c r="J87" s="96" t="s">
        <v>124</v>
      </c>
      <c r="K87" s="95"/>
      <c r="L87" s="95"/>
      <c r="M87" s="81" t="s">
        <v>123</v>
      </c>
    </row>
    <row r="88" spans="1:13" ht="26.65" hidden="1" customHeight="1">
      <c r="A88" s="94" t="s">
        <v>511</v>
      </c>
      <c r="B88" s="94" t="s">
        <v>512</v>
      </c>
      <c r="C88" s="81"/>
      <c r="D88" s="81" t="s">
        <v>508</v>
      </c>
      <c r="E88" s="96" t="s">
        <v>124</v>
      </c>
      <c r="F88" s="96" t="s">
        <v>124</v>
      </c>
      <c r="G88" s="96" t="s">
        <v>124</v>
      </c>
      <c r="H88" s="96" t="s">
        <v>124</v>
      </c>
      <c r="I88" s="96" t="s">
        <v>124</v>
      </c>
      <c r="J88" s="96" t="s">
        <v>124</v>
      </c>
      <c r="K88" s="95"/>
      <c r="L88" s="95"/>
      <c r="M88" s="81" t="s">
        <v>123</v>
      </c>
    </row>
    <row r="89" spans="1:13" ht="26.65" customHeight="1">
      <c r="A89" s="206"/>
      <c r="B89" s="206"/>
      <c r="C89" s="97"/>
      <c r="D89" s="46"/>
      <c r="E89" s="46"/>
      <c r="F89" s="46"/>
      <c r="G89" s="46"/>
      <c r="H89" s="46"/>
      <c r="I89" s="46"/>
      <c r="J89" s="46"/>
      <c r="K89" s="97"/>
      <c r="L89" s="97"/>
      <c r="M89" s="46"/>
    </row>
    <row r="90" spans="1:13" ht="26.65" customHeight="1">
      <c r="A90" s="74" t="s">
        <v>513</v>
      </c>
      <c r="B90" s="74" t="s">
        <v>514</v>
      </c>
      <c r="C90" s="3"/>
      <c r="D90" s="3"/>
      <c r="E90" s="3"/>
      <c r="F90" s="39"/>
      <c r="G90" s="39"/>
      <c r="H90" s="39"/>
      <c r="I90" s="39"/>
      <c r="J90" s="39"/>
      <c r="K90" s="3"/>
      <c r="L90" s="3"/>
      <c r="M90" s="3"/>
    </row>
    <row r="91" spans="1:13" ht="26.65" customHeight="1">
      <c r="A91" s="146" t="s">
        <v>515</v>
      </c>
      <c r="B91" s="146" t="s">
        <v>516</v>
      </c>
      <c r="C91" s="146" t="str">
        <f t="shared" ref="C91:L91" si="11">C$3</f>
        <v>GRI</v>
      </c>
      <c r="D91" s="146" t="str">
        <f t="shared" si="11"/>
        <v>ESRS</v>
      </c>
      <c r="E91" s="146" t="str">
        <f t="shared" si="11"/>
        <v>Référence 2019</v>
      </c>
      <c r="F91" s="146">
        <f t="shared" si="11"/>
        <v>2020</v>
      </c>
      <c r="G91" s="146">
        <f t="shared" si="11"/>
        <v>2021</v>
      </c>
      <c r="H91" s="146">
        <f t="shared" si="11"/>
        <v>2022</v>
      </c>
      <c r="I91" s="146">
        <f t="shared" si="11"/>
        <v>2023</v>
      </c>
      <c r="J91" s="146">
        <f t="shared" si="11"/>
        <v>2024</v>
      </c>
      <c r="K91" s="146" t="str">
        <f t="shared" si="11"/>
        <v>Objectif/Target 2025</v>
      </c>
      <c r="L91" s="146" t="str">
        <f t="shared" si="11"/>
        <v>Objectif/Target 2030</v>
      </c>
      <c r="M91" s="146" t="str">
        <f>M$3</f>
        <v>Unité/Unit</v>
      </c>
    </row>
    <row r="92" spans="1:13" ht="26.65" customHeight="1">
      <c r="A92" s="66" t="s">
        <v>517</v>
      </c>
      <c r="B92" s="66" t="s">
        <v>518</v>
      </c>
      <c r="C92" s="6"/>
      <c r="D92" s="137" t="s">
        <v>519</v>
      </c>
      <c r="E92" s="138" t="s">
        <v>103</v>
      </c>
      <c r="F92" s="138" t="s">
        <v>103</v>
      </c>
      <c r="G92" s="138" t="s">
        <v>103</v>
      </c>
      <c r="H92" s="138" t="s">
        <v>103</v>
      </c>
      <c r="I92" s="138" t="s">
        <v>103</v>
      </c>
      <c r="J92" s="190">
        <v>0</v>
      </c>
      <c r="K92" s="6"/>
      <c r="L92" s="61"/>
      <c r="M92" s="6" t="s">
        <v>29</v>
      </c>
    </row>
    <row r="93" spans="1:13" ht="26.65" customHeight="1">
      <c r="A93" s="146" t="s">
        <v>520</v>
      </c>
      <c r="B93" s="146" t="s">
        <v>521</v>
      </c>
      <c r="C93" s="146" t="str">
        <f t="shared" ref="C93:J93" si="12">C$3</f>
        <v>GRI</v>
      </c>
      <c r="D93" s="146" t="str">
        <f t="shared" si="12"/>
        <v>ESRS</v>
      </c>
      <c r="E93" s="146" t="str">
        <f t="shared" si="12"/>
        <v>Référence 2019</v>
      </c>
      <c r="F93" s="146">
        <f t="shared" si="12"/>
        <v>2020</v>
      </c>
      <c r="G93" s="146">
        <f t="shared" si="12"/>
        <v>2021</v>
      </c>
      <c r="H93" s="146">
        <f t="shared" si="12"/>
        <v>2022</v>
      </c>
      <c r="I93" s="146">
        <f t="shared" si="12"/>
        <v>2023</v>
      </c>
      <c r="J93" s="146">
        <f t="shared" si="12"/>
        <v>2024</v>
      </c>
      <c r="K93" s="146"/>
      <c r="L93" s="146"/>
      <c r="M93" s="146"/>
    </row>
    <row r="94" spans="1:13" s="198" customFormat="1" ht="26.65" customHeight="1">
      <c r="A94" s="199" t="s">
        <v>524</v>
      </c>
      <c r="B94" s="199" t="s">
        <v>525</v>
      </c>
      <c r="C94" s="200" t="s">
        <v>522</v>
      </c>
      <c r="D94" s="220" t="s">
        <v>523</v>
      </c>
      <c r="E94" s="247" t="s">
        <v>103</v>
      </c>
      <c r="F94" s="247" t="s">
        <v>103</v>
      </c>
      <c r="G94" s="247" t="s">
        <v>103</v>
      </c>
      <c r="H94" s="247" t="s">
        <v>103</v>
      </c>
      <c r="I94" s="247" t="s">
        <v>103</v>
      </c>
      <c r="J94" s="202">
        <v>11.05</v>
      </c>
      <c r="K94" s="200"/>
      <c r="L94" s="225"/>
      <c r="M94" s="200" t="s">
        <v>526</v>
      </c>
    </row>
    <row r="95" spans="1:13" ht="26.65" hidden="1" customHeight="1">
      <c r="A95" s="34" t="s">
        <v>430</v>
      </c>
      <c r="B95" s="34" t="s">
        <v>430</v>
      </c>
      <c r="C95" s="35" t="s">
        <v>522</v>
      </c>
      <c r="D95" s="47" t="s">
        <v>523</v>
      </c>
      <c r="E95" s="37" t="s">
        <v>527</v>
      </c>
      <c r="F95" s="37" t="s">
        <v>528</v>
      </c>
      <c r="G95" s="37" t="s">
        <v>527</v>
      </c>
      <c r="H95" s="37" t="s">
        <v>529</v>
      </c>
      <c r="I95" s="98" t="s">
        <v>124</v>
      </c>
      <c r="J95" s="99">
        <v>10.74</v>
      </c>
      <c r="K95" s="241">
        <v>0</v>
      </c>
      <c r="L95" s="226"/>
      <c r="M95" s="35"/>
    </row>
    <row r="96" spans="1:13" ht="26.65" hidden="1" customHeight="1">
      <c r="A96" s="34" t="s">
        <v>442</v>
      </c>
      <c r="B96" s="34" t="s">
        <v>442</v>
      </c>
      <c r="C96" s="35" t="s">
        <v>522</v>
      </c>
      <c r="D96" s="47" t="s">
        <v>523</v>
      </c>
      <c r="E96" s="36" t="s">
        <v>530</v>
      </c>
      <c r="F96" s="36" t="s">
        <v>530</v>
      </c>
      <c r="G96" s="37" t="s">
        <v>531</v>
      </c>
      <c r="H96" s="37" t="s">
        <v>532</v>
      </c>
      <c r="I96" s="98" t="s">
        <v>124</v>
      </c>
      <c r="J96" s="99">
        <v>6.25</v>
      </c>
      <c r="K96" s="241">
        <v>0</v>
      </c>
      <c r="L96" s="226"/>
      <c r="M96" s="35"/>
    </row>
    <row r="97" spans="1:13" ht="26.65" hidden="1" customHeight="1">
      <c r="A97" s="34" t="s">
        <v>456</v>
      </c>
      <c r="B97" s="34" t="s">
        <v>456</v>
      </c>
      <c r="C97" s="35" t="s">
        <v>522</v>
      </c>
      <c r="D97" s="47" t="s">
        <v>523</v>
      </c>
      <c r="E97" s="98" t="s">
        <v>124</v>
      </c>
      <c r="F97" s="98" t="s">
        <v>124</v>
      </c>
      <c r="G97" s="98" t="s">
        <v>124</v>
      </c>
      <c r="H97" s="98" t="s">
        <v>124</v>
      </c>
      <c r="I97" s="98" t="s">
        <v>124</v>
      </c>
      <c r="J97" s="98" t="s">
        <v>124</v>
      </c>
      <c r="K97" s="241">
        <v>0</v>
      </c>
      <c r="L97" s="226"/>
      <c r="M97" s="35"/>
    </row>
    <row r="98" spans="1:13" ht="26.65" hidden="1" customHeight="1">
      <c r="A98" s="34" t="s">
        <v>444</v>
      </c>
      <c r="B98" s="34" t="s">
        <v>445</v>
      </c>
      <c r="C98" s="35" t="s">
        <v>522</v>
      </c>
      <c r="D98" s="47" t="s">
        <v>523</v>
      </c>
      <c r="E98" s="37" t="s">
        <v>318</v>
      </c>
      <c r="F98" s="37" t="s">
        <v>533</v>
      </c>
      <c r="G98" s="37" t="s">
        <v>534</v>
      </c>
      <c r="H98" s="37" t="s">
        <v>535</v>
      </c>
      <c r="I98" s="98" t="s">
        <v>124</v>
      </c>
      <c r="J98" s="99">
        <v>4.43</v>
      </c>
      <c r="K98" s="241">
        <v>0</v>
      </c>
      <c r="L98" s="226"/>
      <c r="M98" s="35"/>
    </row>
    <row r="99" spans="1:13" ht="26.65" hidden="1" customHeight="1">
      <c r="A99" s="34" t="s">
        <v>443</v>
      </c>
      <c r="B99" s="34" t="s">
        <v>443</v>
      </c>
      <c r="C99" s="35" t="s">
        <v>522</v>
      </c>
      <c r="D99" s="47" t="s">
        <v>523</v>
      </c>
      <c r="E99" s="37" t="s">
        <v>536</v>
      </c>
      <c r="F99" s="37" t="s">
        <v>537</v>
      </c>
      <c r="G99" s="37" t="s">
        <v>538</v>
      </c>
      <c r="H99" s="37" t="s">
        <v>538</v>
      </c>
      <c r="I99" s="98" t="s">
        <v>124</v>
      </c>
      <c r="J99" s="99">
        <v>4.3499999999999996</v>
      </c>
      <c r="K99" s="241">
        <v>0</v>
      </c>
      <c r="L99" s="226"/>
      <c r="M99" s="35"/>
    </row>
    <row r="100" spans="1:13" ht="26.65" hidden="1" customHeight="1">
      <c r="A100" s="34" t="s">
        <v>448</v>
      </c>
      <c r="B100" s="85" t="s">
        <v>449</v>
      </c>
      <c r="C100" s="101" t="s">
        <v>522</v>
      </c>
      <c r="D100" s="47" t="s">
        <v>523</v>
      </c>
      <c r="E100" s="98" t="s">
        <v>124</v>
      </c>
      <c r="F100" s="98" t="s">
        <v>124</v>
      </c>
      <c r="G100" s="98" t="s">
        <v>124</v>
      </c>
      <c r="H100" s="98" t="s">
        <v>124</v>
      </c>
      <c r="I100" s="98" t="s">
        <v>124</v>
      </c>
      <c r="J100" s="99">
        <v>3.6</v>
      </c>
      <c r="K100" s="116"/>
      <c r="L100" s="227"/>
      <c r="M100" s="100"/>
    </row>
    <row r="101" spans="1:13" ht="26.65" hidden="1" customHeight="1">
      <c r="A101" s="34" t="s">
        <v>450</v>
      </c>
      <c r="B101" s="85" t="s">
        <v>451</v>
      </c>
      <c r="C101" s="101" t="s">
        <v>522</v>
      </c>
      <c r="D101" s="47" t="s">
        <v>523</v>
      </c>
      <c r="E101" s="98" t="s">
        <v>124</v>
      </c>
      <c r="F101" s="98" t="s">
        <v>124</v>
      </c>
      <c r="G101" s="98" t="s">
        <v>124</v>
      </c>
      <c r="H101" s="98" t="s">
        <v>124</v>
      </c>
      <c r="I101" s="98" t="s">
        <v>124</v>
      </c>
      <c r="J101" s="98" t="s">
        <v>539</v>
      </c>
      <c r="K101" s="116"/>
      <c r="L101" s="227"/>
      <c r="M101" s="100"/>
    </row>
    <row r="102" spans="1:13" ht="26.65" hidden="1" customHeight="1">
      <c r="A102" s="34" t="s">
        <v>452</v>
      </c>
      <c r="B102" s="85" t="s">
        <v>453</v>
      </c>
      <c r="C102" s="101" t="s">
        <v>522</v>
      </c>
      <c r="D102" s="47" t="s">
        <v>523</v>
      </c>
      <c r="E102" s="98" t="s">
        <v>124</v>
      </c>
      <c r="F102" s="98" t="s">
        <v>124</v>
      </c>
      <c r="G102" s="98" t="s">
        <v>124</v>
      </c>
      <c r="H102" s="98" t="s">
        <v>124</v>
      </c>
      <c r="I102" s="98" t="s">
        <v>124</v>
      </c>
      <c r="J102" s="99">
        <v>3.66</v>
      </c>
      <c r="K102" s="116"/>
      <c r="L102" s="227"/>
      <c r="M102" s="100"/>
    </row>
    <row r="103" spans="1:13" ht="26.65" hidden="1" customHeight="1">
      <c r="A103" s="34" t="s">
        <v>454</v>
      </c>
      <c r="B103" s="85" t="s">
        <v>455</v>
      </c>
      <c r="C103" s="101" t="s">
        <v>522</v>
      </c>
      <c r="D103" s="47" t="s">
        <v>523</v>
      </c>
      <c r="E103" s="98" t="s">
        <v>124</v>
      </c>
      <c r="F103" s="98" t="s">
        <v>124</v>
      </c>
      <c r="G103" s="98" t="s">
        <v>124</v>
      </c>
      <c r="H103" s="98" t="s">
        <v>124</v>
      </c>
      <c r="I103" s="98" t="s">
        <v>124</v>
      </c>
      <c r="J103" s="98" t="s">
        <v>124</v>
      </c>
      <c r="K103" s="116"/>
      <c r="L103" s="227"/>
      <c r="M103" s="100"/>
    </row>
    <row r="104" spans="1:13" ht="26.65" customHeight="1">
      <c r="A104" s="146" t="s">
        <v>540</v>
      </c>
      <c r="B104" s="146" t="s">
        <v>541</v>
      </c>
      <c r="C104" s="146" t="str">
        <f t="shared" ref="C104:L104" si="13">C$3</f>
        <v>GRI</v>
      </c>
      <c r="D104" s="146" t="str">
        <f t="shared" si="13"/>
        <v>ESRS</v>
      </c>
      <c r="E104" s="146" t="str">
        <f t="shared" si="13"/>
        <v>Référence 2019</v>
      </c>
      <c r="F104" s="146">
        <f t="shared" si="13"/>
        <v>2020</v>
      </c>
      <c r="G104" s="146">
        <f t="shared" si="13"/>
        <v>2021</v>
      </c>
      <c r="H104" s="146">
        <f t="shared" si="13"/>
        <v>2022</v>
      </c>
      <c r="I104" s="146">
        <f t="shared" si="13"/>
        <v>2023</v>
      </c>
      <c r="J104" s="146">
        <f t="shared" si="13"/>
        <v>2024</v>
      </c>
      <c r="K104" s="146" t="str">
        <f t="shared" si="13"/>
        <v>Objectif/Target 2025</v>
      </c>
      <c r="L104" s="146" t="str">
        <f t="shared" si="13"/>
        <v>Objectif/Target 2030</v>
      </c>
      <c r="M104" s="146" t="str">
        <f>M$3</f>
        <v>Unité/Unit</v>
      </c>
    </row>
    <row r="105" spans="1:13" s="198" customFormat="1" ht="26.65" customHeight="1">
      <c r="A105" s="207" t="s">
        <v>996</v>
      </c>
      <c r="B105" s="208" t="s">
        <v>542</v>
      </c>
      <c r="C105" s="196" t="s">
        <v>543</v>
      </c>
      <c r="D105" s="196" t="s">
        <v>544</v>
      </c>
      <c r="E105" s="247" t="s">
        <v>103</v>
      </c>
      <c r="F105" s="247" t="s">
        <v>103</v>
      </c>
      <c r="G105" s="247" t="s">
        <v>103</v>
      </c>
      <c r="H105" s="247" t="s">
        <v>103</v>
      </c>
      <c r="I105" s="247" t="s">
        <v>103</v>
      </c>
      <c r="J105" s="201">
        <f>-1.16%</f>
        <v>-1.1599999999999999E-2</v>
      </c>
      <c r="K105" s="196"/>
      <c r="L105" s="228"/>
      <c r="M105" s="196" t="s">
        <v>29</v>
      </c>
    </row>
    <row r="106" spans="1:13" ht="26.65" hidden="1" customHeight="1">
      <c r="A106" s="3" t="s">
        <v>545</v>
      </c>
      <c r="B106" s="3" t="s">
        <v>546</v>
      </c>
      <c r="C106" s="3"/>
      <c r="D106" s="3"/>
      <c r="E106" s="4"/>
      <c r="F106" s="4"/>
      <c r="G106" s="4"/>
      <c r="H106" s="4"/>
      <c r="I106" s="4"/>
      <c r="J106" s="4"/>
      <c r="K106" s="3" t="s">
        <v>547</v>
      </c>
      <c r="L106" s="40" t="s">
        <v>16</v>
      </c>
      <c r="M106" s="3" t="s">
        <v>7</v>
      </c>
    </row>
    <row r="107" spans="1:13" ht="26.65" hidden="1" customHeight="1">
      <c r="A107" s="18" t="s">
        <v>548</v>
      </c>
      <c r="B107" s="18" t="s">
        <v>549</v>
      </c>
      <c r="C107" s="19" t="s">
        <v>543</v>
      </c>
      <c r="D107" s="19" t="s">
        <v>550</v>
      </c>
      <c r="E107" s="53" t="s">
        <v>551</v>
      </c>
      <c r="F107" s="53" t="s">
        <v>551</v>
      </c>
      <c r="G107" s="53" t="s">
        <v>552</v>
      </c>
      <c r="H107" s="53" t="s">
        <v>349</v>
      </c>
      <c r="I107" s="55" t="s">
        <v>124</v>
      </c>
      <c r="J107" s="102" t="s">
        <v>40</v>
      </c>
      <c r="K107" s="239">
        <v>0</v>
      </c>
      <c r="L107" s="229"/>
      <c r="M107" s="19"/>
    </row>
    <row r="108" spans="1:13" ht="26.65" hidden="1" customHeight="1">
      <c r="A108" s="18" t="s">
        <v>553</v>
      </c>
      <c r="B108" s="18" t="s">
        <v>554</v>
      </c>
      <c r="C108" s="19" t="s">
        <v>543</v>
      </c>
      <c r="D108" s="19" t="s">
        <v>550</v>
      </c>
      <c r="E108" s="53" t="s">
        <v>555</v>
      </c>
      <c r="F108" s="53" t="s">
        <v>555</v>
      </c>
      <c r="G108" s="53" t="s">
        <v>349</v>
      </c>
      <c r="H108" s="53" t="s">
        <v>556</v>
      </c>
      <c r="I108" s="55" t="s">
        <v>124</v>
      </c>
      <c r="J108" s="102" t="s">
        <v>40</v>
      </c>
      <c r="K108" s="239">
        <v>0</v>
      </c>
      <c r="L108" s="229"/>
      <c r="M108" s="19"/>
    </row>
    <row r="109" spans="1:13" ht="26.65" hidden="1" customHeight="1">
      <c r="A109" s="18" t="s">
        <v>557</v>
      </c>
      <c r="B109" s="18" t="s">
        <v>558</v>
      </c>
      <c r="C109" s="19" t="s">
        <v>543</v>
      </c>
      <c r="D109" s="19" t="s">
        <v>550</v>
      </c>
      <c r="E109" s="53" t="s">
        <v>559</v>
      </c>
      <c r="F109" s="53" t="s">
        <v>551</v>
      </c>
      <c r="G109" s="53" t="s">
        <v>555</v>
      </c>
      <c r="H109" s="53" t="s">
        <v>560</v>
      </c>
      <c r="I109" s="55" t="s">
        <v>124</v>
      </c>
      <c r="J109" s="102" t="s">
        <v>40</v>
      </c>
      <c r="K109" s="239">
        <v>0</v>
      </c>
      <c r="L109" s="229"/>
      <c r="M109" s="19"/>
    </row>
    <row r="110" spans="1:13" ht="26.65" hidden="1" customHeight="1">
      <c r="A110" s="18" t="s">
        <v>561</v>
      </c>
      <c r="B110" s="18" t="s">
        <v>562</v>
      </c>
      <c r="C110" s="19" t="s">
        <v>543</v>
      </c>
      <c r="D110" s="19" t="s">
        <v>550</v>
      </c>
      <c r="E110" s="53" t="s">
        <v>563</v>
      </c>
      <c r="F110" s="53" t="s">
        <v>564</v>
      </c>
      <c r="G110" s="53" t="s">
        <v>565</v>
      </c>
      <c r="H110" s="54" t="s">
        <v>330</v>
      </c>
      <c r="I110" s="55" t="s">
        <v>124</v>
      </c>
      <c r="J110" s="102" t="s">
        <v>40</v>
      </c>
      <c r="K110" s="239">
        <v>0</v>
      </c>
      <c r="L110" s="229"/>
      <c r="M110" s="19"/>
    </row>
    <row r="111" spans="1:13" ht="26.65" hidden="1" customHeight="1">
      <c r="A111" s="18" t="s">
        <v>566</v>
      </c>
      <c r="B111" s="18" t="s">
        <v>567</v>
      </c>
      <c r="C111" s="19" t="s">
        <v>543</v>
      </c>
      <c r="D111" s="19" t="s">
        <v>550</v>
      </c>
      <c r="E111" s="53" t="s">
        <v>568</v>
      </c>
      <c r="F111" s="53" t="s">
        <v>569</v>
      </c>
      <c r="G111" s="54" t="s">
        <v>330</v>
      </c>
      <c r="H111" s="53" t="s">
        <v>565</v>
      </c>
      <c r="I111" s="55" t="s">
        <v>124</v>
      </c>
      <c r="J111" s="102" t="s">
        <v>40</v>
      </c>
      <c r="K111" s="239">
        <v>0</v>
      </c>
      <c r="L111" s="229"/>
      <c r="M111" s="19"/>
    </row>
    <row r="112" spans="1:13" ht="26.65" hidden="1" customHeight="1">
      <c r="A112" s="18" t="s">
        <v>570</v>
      </c>
      <c r="B112" s="18" t="s">
        <v>571</v>
      </c>
      <c r="C112" s="19" t="s">
        <v>543</v>
      </c>
      <c r="D112" s="19" t="s">
        <v>550</v>
      </c>
      <c r="E112" s="55" t="s">
        <v>572</v>
      </c>
      <c r="F112" s="55" t="s">
        <v>572</v>
      </c>
      <c r="G112" s="55" t="s">
        <v>572</v>
      </c>
      <c r="H112" s="55" t="s">
        <v>572</v>
      </c>
      <c r="I112" s="55" t="s">
        <v>124</v>
      </c>
      <c r="J112" s="102" t="s">
        <v>40</v>
      </c>
      <c r="K112" s="239">
        <v>0</v>
      </c>
      <c r="L112" s="229"/>
      <c r="M112" s="19"/>
    </row>
    <row r="113" spans="1:13" ht="26.65" hidden="1" customHeight="1">
      <c r="A113" s="18" t="s">
        <v>573</v>
      </c>
      <c r="B113" s="18" t="s">
        <v>574</v>
      </c>
      <c r="C113" s="19" t="s">
        <v>543</v>
      </c>
      <c r="D113" s="19" t="s">
        <v>550</v>
      </c>
      <c r="E113" s="55" t="s">
        <v>124</v>
      </c>
      <c r="F113" s="55" t="s">
        <v>124</v>
      </c>
      <c r="G113" s="55" t="s">
        <v>124</v>
      </c>
      <c r="H113" s="55" t="s">
        <v>124</v>
      </c>
      <c r="I113" s="55" t="s">
        <v>124</v>
      </c>
      <c r="J113" s="102" t="s">
        <v>40</v>
      </c>
      <c r="K113" s="239">
        <v>0</v>
      </c>
      <c r="L113" s="229"/>
      <c r="M113" s="19"/>
    </row>
    <row r="114" spans="1:13" ht="26.65" hidden="1" customHeight="1">
      <c r="A114" s="18" t="s">
        <v>575</v>
      </c>
      <c r="B114" s="18" t="s">
        <v>576</v>
      </c>
      <c r="C114" s="19" t="s">
        <v>543</v>
      </c>
      <c r="D114" s="19" t="s">
        <v>550</v>
      </c>
      <c r="E114" s="55" t="s">
        <v>124</v>
      </c>
      <c r="F114" s="55" t="s">
        <v>124</v>
      </c>
      <c r="G114" s="55" t="s">
        <v>124</v>
      </c>
      <c r="H114" s="55" t="s">
        <v>124</v>
      </c>
      <c r="I114" s="55" t="s">
        <v>124</v>
      </c>
      <c r="J114" s="102" t="s">
        <v>40</v>
      </c>
      <c r="K114" s="239">
        <v>0</v>
      </c>
      <c r="L114" s="229"/>
      <c r="M114" s="19"/>
    </row>
    <row r="115" spans="1:13" ht="26.65" hidden="1" customHeight="1">
      <c r="A115" s="18" t="s">
        <v>577</v>
      </c>
      <c r="B115" s="18" t="s">
        <v>578</v>
      </c>
      <c r="C115" s="19" t="s">
        <v>543</v>
      </c>
      <c r="D115" s="19" t="s">
        <v>550</v>
      </c>
      <c r="E115" s="55" t="s">
        <v>124</v>
      </c>
      <c r="F115" s="55" t="s">
        <v>124</v>
      </c>
      <c r="G115" s="55" t="s">
        <v>124</v>
      </c>
      <c r="H115" s="55" t="s">
        <v>124</v>
      </c>
      <c r="I115" s="55" t="s">
        <v>124</v>
      </c>
      <c r="J115" s="102" t="s">
        <v>40</v>
      </c>
      <c r="K115" s="239">
        <v>0</v>
      </c>
      <c r="L115" s="229"/>
      <c r="M115" s="19"/>
    </row>
    <row r="116" spans="1:13" ht="26.65" hidden="1" customHeight="1">
      <c r="A116" s="18" t="s">
        <v>579</v>
      </c>
      <c r="B116" s="18" t="s">
        <v>580</v>
      </c>
      <c r="C116" s="19" t="s">
        <v>543</v>
      </c>
      <c r="D116" s="19" t="s">
        <v>550</v>
      </c>
      <c r="E116" s="53" t="s">
        <v>350</v>
      </c>
      <c r="F116" s="53" t="s">
        <v>581</v>
      </c>
      <c r="G116" s="53" t="s">
        <v>582</v>
      </c>
      <c r="H116" s="53" t="s">
        <v>583</v>
      </c>
      <c r="I116" s="55" t="s">
        <v>124</v>
      </c>
      <c r="J116" s="102" t="s">
        <v>40</v>
      </c>
      <c r="K116" s="239">
        <v>0</v>
      </c>
      <c r="L116" s="229"/>
      <c r="M116" s="19"/>
    </row>
    <row r="117" spans="1:13" ht="26.65" hidden="1" customHeight="1">
      <c r="A117" s="18" t="s">
        <v>584</v>
      </c>
      <c r="B117" s="18" t="s">
        <v>585</v>
      </c>
      <c r="C117" s="19" t="s">
        <v>543</v>
      </c>
      <c r="D117" s="19" t="s">
        <v>550</v>
      </c>
      <c r="E117" s="53" t="s">
        <v>586</v>
      </c>
      <c r="F117" s="53" t="s">
        <v>586</v>
      </c>
      <c r="G117" s="53" t="s">
        <v>587</v>
      </c>
      <c r="H117" s="53" t="s">
        <v>351</v>
      </c>
      <c r="I117" s="55" t="s">
        <v>124</v>
      </c>
      <c r="J117" s="102" t="s">
        <v>40</v>
      </c>
      <c r="K117" s="239">
        <v>0</v>
      </c>
      <c r="L117" s="229"/>
      <c r="M117" s="19"/>
    </row>
    <row r="118" spans="1:13" ht="26.65" hidden="1" customHeight="1">
      <c r="A118" s="18" t="s">
        <v>588</v>
      </c>
      <c r="B118" s="18" t="s">
        <v>589</v>
      </c>
      <c r="C118" s="19" t="s">
        <v>543</v>
      </c>
      <c r="D118" s="19" t="s">
        <v>550</v>
      </c>
      <c r="E118" s="55" t="s">
        <v>572</v>
      </c>
      <c r="F118" s="55" t="s">
        <v>572</v>
      </c>
      <c r="G118" s="55" t="s">
        <v>572</v>
      </c>
      <c r="H118" s="55" t="s">
        <v>572</v>
      </c>
      <c r="I118" s="55" t="s">
        <v>124</v>
      </c>
      <c r="J118" s="102" t="s">
        <v>40</v>
      </c>
      <c r="K118" s="239">
        <v>0</v>
      </c>
      <c r="L118" s="229"/>
      <c r="M118" s="19"/>
    </row>
    <row r="119" spans="1:13" ht="26.65" hidden="1" customHeight="1">
      <c r="A119" s="18" t="s">
        <v>590</v>
      </c>
      <c r="B119" s="18" t="s">
        <v>591</v>
      </c>
      <c r="C119" s="19" t="s">
        <v>543</v>
      </c>
      <c r="D119" s="19" t="s">
        <v>550</v>
      </c>
      <c r="E119" s="53" t="s">
        <v>586</v>
      </c>
      <c r="F119" s="53" t="s">
        <v>592</v>
      </c>
      <c r="G119" s="53" t="s">
        <v>350</v>
      </c>
      <c r="H119" s="53" t="s">
        <v>583</v>
      </c>
      <c r="I119" s="55" t="s">
        <v>124</v>
      </c>
      <c r="J119" s="102" t="s">
        <v>40</v>
      </c>
      <c r="K119" s="239">
        <v>0</v>
      </c>
      <c r="L119" s="229"/>
      <c r="M119" s="19"/>
    </row>
    <row r="120" spans="1:13" ht="26.65" hidden="1" customHeight="1">
      <c r="A120" s="18" t="s">
        <v>593</v>
      </c>
      <c r="B120" s="18" t="s">
        <v>594</v>
      </c>
      <c r="C120" s="19" t="s">
        <v>543</v>
      </c>
      <c r="D120" s="19" t="s">
        <v>550</v>
      </c>
      <c r="E120" s="53" t="s">
        <v>595</v>
      </c>
      <c r="F120" s="53" t="s">
        <v>367</v>
      </c>
      <c r="G120" s="53" t="s">
        <v>596</v>
      </c>
      <c r="H120" s="53" t="s">
        <v>595</v>
      </c>
      <c r="I120" s="55" t="s">
        <v>124</v>
      </c>
      <c r="J120" s="102" t="s">
        <v>40</v>
      </c>
      <c r="K120" s="239">
        <v>0</v>
      </c>
      <c r="L120" s="229"/>
      <c r="M120" s="19"/>
    </row>
    <row r="121" spans="1:13" ht="26.65" hidden="1" customHeight="1">
      <c r="A121" s="18" t="s">
        <v>597</v>
      </c>
      <c r="B121" s="18" t="s">
        <v>598</v>
      </c>
      <c r="C121" s="19" t="s">
        <v>543</v>
      </c>
      <c r="D121" s="19" t="s">
        <v>550</v>
      </c>
      <c r="E121" s="54" t="s">
        <v>330</v>
      </c>
      <c r="F121" s="53" t="s">
        <v>599</v>
      </c>
      <c r="G121" s="53" t="s">
        <v>556</v>
      </c>
      <c r="H121" s="53" t="s">
        <v>560</v>
      </c>
      <c r="I121" s="55" t="s">
        <v>124</v>
      </c>
      <c r="J121" s="102" t="s">
        <v>40</v>
      </c>
      <c r="K121" s="239">
        <v>0</v>
      </c>
      <c r="L121" s="229"/>
      <c r="M121" s="19"/>
    </row>
    <row r="122" spans="1:13" ht="26.65" hidden="1" customHeight="1">
      <c r="A122" s="3" t="s">
        <v>600</v>
      </c>
      <c r="B122" s="3" t="s">
        <v>601</v>
      </c>
      <c r="C122" s="3" t="str">
        <f t="shared" ref="C122:L122" si="14">C$3</f>
        <v>GRI</v>
      </c>
      <c r="D122" s="3" t="str">
        <f t="shared" si="14"/>
        <v>ESRS</v>
      </c>
      <c r="E122" s="3" t="str">
        <f t="shared" si="14"/>
        <v>Référence 2019</v>
      </c>
      <c r="F122" s="39">
        <f t="shared" si="14"/>
        <v>2020</v>
      </c>
      <c r="G122" s="39">
        <f t="shared" si="14"/>
        <v>2021</v>
      </c>
      <c r="H122" s="39">
        <f t="shared" si="14"/>
        <v>2022</v>
      </c>
      <c r="I122" s="39">
        <f t="shared" si="14"/>
        <v>2023</v>
      </c>
      <c r="J122" s="39">
        <f t="shared" si="14"/>
        <v>2024</v>
      </c>
      <c r="K122" s="3" t="str">
        <f t="shared" si="14"/>
        <v>Objectif/Target 2025</v>
      </c>
      <c r="L122" s="3" t="str">
        <f t="shared" si="14"/>
        <v>Objectif/Target 2030</v>
      </c>
      <c r="M122" s="3" t="str">
        <f>M$3</f>
        <v>Unité/Unit</v>
      </c>
    </row>
    <row r="123" spans="1:13" ht="26.65" hidden="1" customHeight="1">
      <c r="A123" s="18" t="s">
        <v>430</v>
      </c>
      <c r="B123" s="18" t="s">
        <v>430</v>
      </c>
      <c r="C123" s="19" t="s">
        <v>602</v>
      </c>
      <c r="D123" s="19" t="s">
        <v>603</v>
      </c>
      <c r="E123" s="53" t="s">
        <v>604</v>
      </c>
      <c r="F123" s="53" t="s">
        <v>605</v>
      </c>
      <c r="G123" s="53" t="s">
        <v>606</v>
      </c>
      <c r="H123" s="53" t="s">
        <v>607</v>
      </c>
      <c r="I123" s="53" t="s">
        <v>608</v>
      </c>
      <c r="J123" s="54" t="s">
        <v>40</v>
      </c>
      <c r="K123" s="239">
        <v>0</v>
      </c>
      <c r="L123" s="229"/>
      <c r="M123" s="19" t="s">
        <v>29</v>
      </c>
    </row>
    <row r="124" spans="1:13" ht="26.65" hidden="1" customHeight="1">
      <c r="A124" s="18" t="s">
        <v>442</v>
      </c>
      <c r="B124" s="18" t="s">
        <v>442</v>
      </c>
      <c r="C124" s="19" t="s">
        <v>602</v>
      </c>
      <c r="D124" s="19" t="s">
        <v>603</v>
      </c>
      <c r="E124" s="54" t="s">
        <v>609</v>
      </c>
      <c r="F124" s="53" t="s">
        <v>610</v>
      </c>
      <c r="G124" s="54" t="s">
        <v>609</v>
      </c>
      <c r="H124" s="54" t="s">
        <v>611</v>
      </c>
      <c r="I124" s="54" t="s">
        <v>612</v>
      </c>
      <c r="J124" s="54" t="s">
        <v>40</v>
      </c>
      <c r="K124" s="239">
        <v>0</v>
      </c>
      <c r="L124" s="229"/>
      <c r="M124" s="19" t="s">
        <v>29</v>
      </c>
    </row>
    <row r="125" spans="1:13" ht="26.65" hidden="1" customHeight="1">
      <c r="A125" s="18" t="s">
        <v>456</v>
      </c>
      <c r="B125" s="18" t="s">
        <v>456</v>
      </c>
      <c r="C125" s="19" t="s">
        <v>602</v>
      </c>
      <c r="D125" s="19" t="s">
        <v>603</v>
      </c>
      <c r="E125" s="54" t="s">
        <v>613</v>
      </c>
      <c r="F125" s="53" t="s">
        <v>604</v>
      </c>
      <c r="G125" s="53" t="s">
        <v>604</v>
      </c>
      <c r="H125" s="53" t="s">
        <v>605</v>
      </c>
      <c r="I125" s="54" t="s">
        <v>289</v>
      </c>
      <c r="J125" s="54" t="s">
        <v>40</v>
      </c>
      <c r="K125" s="239">
        <v>0</v>
      </c>
      <c r="L125" s="229"/>
      <c r="M125" s="19" t="s">
        <v>29</v>
      </c>
    </row>
    <row r="126" spans="1:13" ht="26.65" hidden="1" customHeight="1">
      <c r="A126" s="18" t="s">
        <v>444</v>
      </c>
      <c r="B126" s="18" t="s">
        <v>445</v>
      </c>
      <c r="C126" s="19" t="s">
        <v>602</v>
      </c>
      <c r="D126" s="19" t="s">
        <v>603</v>
      </c>
      <c r="E126" s="53" t="s">
        <v>614</v>
      </c>
      <c r="F126" s="53" t="s">
        <v>614</v>
      </c>
      <c r="G126" s="54" t="s">
        <v>613</v>
      </c>
      <c r="H126" s="54" t="s">
        <v>609</v>
      </c>
      <c r="I126" s="54" t="s">
        <v>615</v>
      </c>
      <c r="J126" s="54" t="s">
        <v>40</v>
      </c>
      <c r="K126" s="239">
        <v>0</v>
      </c>
      <c r="L126" s="229"/>
      <c r="M126" s="19" t="s">
        <v>29</v>
      </c>
    </row>
    <row r="127" spans="1:13" ht="26.65" hidden="1" customHeight="1">
      <c r="A127" s="18" t="s">
        <v>443</v>
      </c>
      <c r="B127" s="18" t="s">
        <v>443</v>
      </c>
      <c r="C127" s="19" t="s">
        <v>602</v>
      </c>
      <c r="D127" s="19" t="s">
        <v>603</v>
      </c>
      <c r="E127" s="53" t="s">
        <v>605</v>
      </c>
      <c r="F127" s="54" t="s">
        <v>289</v>
      </c>
      <c r="G127" s="53" t="s">
        <v>616</v>
      </c>
      <c r="H127" s="53" t="s">
        <v>318</v>
      </c>
      <c r="I127" s="54" t="s">
        <v>615</v>
      </c>
      <c r="J127" s="54" t="s">
        <v>40</v>
      </c>
      <c r="K127" s="239">
        <v>0</v>
      </c>
      <c r="L127" s="229"/>
      <c r="M127" s="19" t="s">
        <v>29</v>
      </c>
    </row>
    <row r="128" spans="1:13" ht="26.65" hidden="1" customHeight="1">
      <c r="A128" s="18" t="s">
        <v>617</v>
      </c>
      <c r="B128" s="18" t="s">
        <v>618</v>
      </c>
      <c r="C128" s="19" t="s">
        <v>602</v>
      </c>
      <c r="D128" s="19" t="s">
        <v>603</v>
      </c>
      <c r="E128" s="53" t="s">
        <v>620</v>
      </c>
      <c r="F128" s="54" t="s">
        <v>621</v>
      </c>
      <c r="G128" s="53" t="s">
        <v>610</v>
      </c>
      <c r="H128" s="53" t="s">
        <v>622</v>
      </c>
      <c r="I128" s="53" t="s">
        <v>623</v>
      </c>
      <c r="J128" s="54" t="s">
        <v>40</v>
      </c>
      <c r="K128" s="239">
        <v>0</v>
      </c>
      <c r="L128" s="229"/>
      <c r="M128" s="19" t="s">
        <v>619</v>
      </c>
    </row>
    <row r="129" spans="1:13" ht="26.65" hidden="1" customHeight="1">
      <c r="A129" s="18" t="s">
        <v>624</v>
      </c>
      <c r="B129" s="18" t="s">
        <v>625</v>
      </c>
      <c r="C129" s="19" t="s">
        <v>602</v>
      </c>
      <c r="D129" s="19" t="s">
        <v>603</v>
      </c>
      <c r="E129" s="54" t="s">
        <v>626</v>
      </c>
      <c r="F129" s="53" t="s">
        <v>627</v>
      </c>
      <c r="G129" s="53" t="s">
        <v>628</v>
      </c>
      <c r="H129" s="54" t="s">
        <v>629</v>
      </c>
      <c r="I129" s="53" t="s">
        <v>630</v>
      </c>
      <c r="J129" s="54" t="s">
        <v>40</v>
      </c>
      <c r="K129" s="239">
        <v>0</v>
      </c>
      <c r="L129" s="229"/>
      <c r="M129" s="19" t="s">
        <v>619</v>
      </c>
    </row>
    <row r="130" spans="1:13" ht="26.65" hidden="1" customHeight="1">
      <c r="A130" s="6" t="s">
        <v>631</v>
      </c>
      <c r="B130" s="6" t="s">
        <v>632</v>
      </c>
      <c r="C130" s="6" t="str">
        <f t="shared" ref="C130:L130" si="15">C$3</f>
        <v>GRI</v>
      </c>
      <c r="D130" s="6" t="str">
        <f t="shared" si="15"/>
        <v>ESRS</v>
      </c>
      <c r="E130" s="6" t="str">
        <f t="shared" si="15"/>
        <v>Référence 2019</v>
      </c>
      <c r="F130" s="83">
        <f t="shared" si="15"/>
        <v>2020</v>
      </c>
      <c r="G130" s="83">
        <f t="shared" si="15"/>
        <v>2021</v>
      </c>
      <c r="H130" s="83">
        <f t="shared" si="15"/>
        <v>2022</v>
      </c>
      <c r="I130" s="83">
        <f t="shared" si="15"/>
        <v>2023</v>
      </c>
      <c r="J130" s="83">
        <f t="shared" si="15"/>
        <v>2024</v>
      </c>
      <c r="K130" s="6" t="str">
        <f t="shared" si="15"/>
        <v>Objectif/Target 2025</v>
      </c>
      <c r="L130" s="6" t="str">
        <f t="shared" si="15"/>
        <v>Objectif/Target 2030</v>
      </c>
      <c r="M130" s="6" t="str">
        <f>M$3</f>
        <v>Unité/Unit</v>
      </c>
    </row>
    <row r="131" spans="1:13" ht="26.65" hidden="1" customHeight="1">
      <c r="A131" s="94" t="s">
        <v>633</v>
      </c>
      <c r="B131" s="94" t="s">
        <v>634</v>
      </c>
      <c r="C131" s="81"/>
      <c r="D131" s="81" t="s">
        <v>635</v>
      </c>
      <c r="E131" s="103" t="s">
        <v>103</v>
      </c>
      <c r="F131" s="103" t="s">
        <v>103</v>
      </c>
      <c r="G131" s="103" t="s">
        <v>103</v>
      </c>
      <c r="H131" s="103" t="s">
        <v>103</v>
      </c>
      <c r="I131" s="103" t="s">
        <v>103</v>
      </c>
      <c r="J131" s="103" t="s">
        <v>103</v>
      </c>
      <c r="K131" s="81"/>
      <c r="L131" s="230"/>
      <c r="M131" s="95" t="s">
        <v>29</v>
      </c>
    </row>
    <row r="132" spans="1:13" ht="26.65" hidden="1" customHeight="1">
      <c r="A132" s="94" t="s">
        <v>636</v>
      </c>
      <c r="B132" s="94" t="s">
        <v>637</v>
      </c>
      <c r="C132" s="81"/>
      <c r="D132" s="81" t="s">
        <v>635</v>
      </c>
      <c r="E132" s="103" t="s">
        <v>103</v>
      </c>
      <c r="F132" s="103" t="s">
        <v>103</v>
      </c>
      <c r="G132" s="103" t="s">
        <v>103</v>
      </c>
      <c r="H132" s="103" t="s">
        <v>103</v>
      </c>
      <c r="I132" s="103" t="s">
        <v>103</v>
      </c>
      <c r="J132" s="103" t="s">
        <v>103</v>
      </c>
      <c r="K132" s="81"/>
      <c r="L132" s="230"/>
      <c r="M132" s="95" t="s">
        <v>29</v>
      </c>
    </row>
    <row r="133" spans="1:13" ht="26.65" hidden="1" customHeight="1">
      <c r="A133" s="94" t="s">
        <v>638</v>
      </c>
      <c r="B133" s="94" t="s">
        <v>639</v>
      </c>
      <c r="C133" s="81"/>
      <c r="D133" s="81" t="s">
        <v>635</v>
      </c>
      <c r="E133" s="103" t="s">
        <v>103</v>
      </c>
      <c r="F133" s="103" t="s">
        <v>103</v>
      </c>
      <c r="G133" s="103" t="s">
        <v>103</v>
      </c>
      <c r="H133" s="103" t="s">
        <v>103</v>
      </c>
      <c r="I133" s="103" t="s">
        <v>103</v>
      </c>
      <c r="J133" s="103" t="s">
        <v>103</v>
      </c>
      <c r="K133" s="81"/>
      <c r="L133" s="230"/>
      <c r="M133" s="95" t="s">
        <v>29</v>
      </c>
    </row>
    <row r="134" spans="1:13" ht="26.65" hidden="1" customHeight="1">
      <c r="A134" s="94" t="s">
        <v>640</v>
      </c>
      <c r="B134" s="94" t="s">
        <v>641</v>
      </c>
      <c r="C134" s="81"/>
      <c r="D134" s="81" t="s">
        <v>635</v>
      </c>
      <c r="E134" s="103" t="s">
        <v>103</v>
      </c>
      <c r="F134" s="103" t="s">
        <v>103</v>
      </c>
      <c r="G134" s="103" t="s">
        <v>103</v>
      </c>
      <c r="H134" s="103" t="s">
        <v>103</v>
      </c>
      <c r="I134" s="103" t="s">
        <v>103</v>
      </c>
      <c r="J134" s="103" t="s">
        <v>103</v>
      </c>
      <c r="K134" s="81"/>
      <c r="L134" s="230"/>
      <c r="M134" s="95" t="s">
        <v>29</v>
      </c>
    </row>
    <row r="135" spans="1:13" ht="26.65" customHeight="1">
      <c r="A135" s="146" t="s">
        <v>642</v>
      </c>
      <c r="B135" s="146" t="s">
        <v>643</v>
      </c>
      <c r="C135" s="146" t="str">
        <f t="shared" ref="C135:L135" si="16">C$3</f>
        <v>GRI</v>
      </c>
      <c r="D135" s="146" t="str">
        <f t="shared" si="16"/>
        <v>ESRS</v>
      </c>
      <c r="E135" s="146" t="str">
        <f t="shared" si="16"/>
        <v>Référence 2019</v>
      </c>
      <c r="F135" s="146">
        <f t="shared" si="16"/>
        <v>2020</v>
      </c>
      <c r="G135" s="146">
        <f t="shared" si="16"/>
        <v>2021</v>
      </c>
      <c r="H135" s="146">
        <f t="shared" si="16"/>
        <v>2022</v>
      </c>
      <c r="I135" s="146">
        <f t="shared" si="16"/>
        <v>2023</v>
      </c>
      <c r="J135" s="146">
        <f t="shared" si="16"/>
        <v>2024</v>
      </c>
      <c r="K135" s="146" t="str">
        <f t="shared" si="16"/>
        <v>Objectif/Target 2025</v>
      </c>
      <c r="L135" s="146" t="str">
        <f t="shared" si="16"/>
        <v>Objectif/Target 2030</v>
      </c>
      <c r="M135" s="146" t="str">
        <f>M$3</f>
        <v>Unité/Unit</v>
      </c>
    </row>
    <row r="136" spans="1:13" ht="26.65" customHeight="1">
      <c r="A136" s="66" t="s">
        <v>644</v>
      </c>
      <c r="B136" s="66" t="s">
        <v>645</v>
      </c>
      <c r="C136" s="16"/>
      <c r="D136" s="10" t="s">
        <v>646</v>
      </c>
      <c r="E136" s="135">
        <v>1521</v>
      </c>
      <c r="F136" s="162" t="s">
        <v>124</v>
      </c>
      <c r="G136" s="162" t="s">
        <v>124</v>
      </c>
      <c r="H136" s="135">
        <v>1418</v>
      </c>
      <c r="I136" s="203">
        <v>1293</v>
      </c>
      <c r="J136" s="203">
        <v>1236</v>
      </c>
      <c r="K136" s="6"/>
      <c r="L136" s="61"/>
      <c r="M136" s="137" t="s">
        <v>123</v>
      </c>
    </row>
    <row r="137" spans="1:13" ht="26.65" customHeight="1">
      <c r="A137" s="66" t="s">
        <v>647</v>
      </c>
      <c r="B137" s="66" t="s">
        <v>648</v>
      </c>
      <c r="C137" s="16"/>
      <c r="D137" s="10" t="s">
        <v>646</v>
      </c>
      <c r="E137" s="133">
        <v>8.5999999999999993E-2</v>
      </c>
      <c r="F137" s="162" t="s">
        <v>124</v>
      </c>
      <c r="G137" s="162" t="s">
        <v>124</v>
      </c>
      <c r="H137" s="133">
        <v>7.6999999999999999E-2</v>
      </c>
      <c r="I137" s="204">
        <v>7.0000000000000007E-2</v>
      </c>
      <c r="J137" s="204">
        <v>6.5000000000000002E-2</v>
      </c>
      <c r="K137" s="6"/>
      <c r="L137" s="61"/>
      <c r="M137" s="6" t="s">
        <v>29</v>
      </c>
    </row>
    <row r="138" spans="1:13" ht="26.65" hidden="1" customHeight="1">
      <c r="A138" s="18" t="s">
        <v>653</v>
      </c>
      <c r="B138" s="18" t="s">
        <v>654</v>
      </c>
      <c r="C138" s="19" t="s">
        <v>650</v>
      </c>
      <c r="D138" s="19" t="s">
        <v>655</v>
      </c>
      <c r="E138" s="53" t="s">
        <v>608</v>
      </c>
      <c r="F138" s="54">
        <v>6</v>
      </c>
      <c r="G138" s="54">
        <v>9</v>
      </c>
      <c r="H138" s="53" t="s">
        <v>656</v>
      </c>
      <c r="I138" s="53" t="s">
        <v>657</v>
      </c>
      <c r="J138" s="53" t="s">
        <v>124</v>
      </c>
      <c r="K138" s="242">
        <v>0</v>
      </c>
      <c r="L138" s="229"/>
      <c r="M138" s="19" t="s">
        <v>29</v>
      </c>
    </row>
    <row r="139" spans="1:13" ht="26.65" hidden="1" customHeight="1">
      <c r="A139" s="18" t="s">
        <v>658</v>
      </c>
      <c r="B139" s="18" t="s">
        <v>659</v>
      </c>
      <c r="C139" s="19" t="s">
        <v>650</v>
      </c>
      <c r="D139" s="19" t="s">
        <v>655</v>
      </c>
      <c r="E139" s="54">
        <v>72</v>
      </c>
      <c r="F139" s="54">
        <v>68</v>
      </c>
      <c r="G139" s="54">
        <v>75</v>
      </c>
      <c r="H139" s="54">
        <v>76</v>
      </c>
      <c r="I139" s="54" t="s">
        <v>660</v>
      </c>
      <c r="J139" s="53" t="s">
        <v>124</v>
      </c>
      <c r="K139" s="242">
        <v>0</v>
      </c>
      <c r="L139" s="229"/>
      <c r="M139" s="19" t="s">
        <v>29</v>
      </c>
    </row>
    <row r="140" spans="1:13" ht="26.65" hidden="1" customHeight="1">
      <c r="A140" s="6" t="s">
        <v>661</v>
      </c>
      <c r="B140" s="6" t="s">
        <v>662</v>
      </c>
      <c r="C140" s="6" t="str">
        <f t="shared" ref="C140:L140" si="17">C$3</f>
        <v>GRI</v>
      </c>
      <c r="D140" s="6" t="str">
        <f t="shared" si="17"/>
        <v>ESRS</v>
      </c>
      <c r="E140" s="6" t="str">
        <f t="shared" si="17"/>
        <v>Référence 2019</v>
      </c>
      <c r="F140" s="83">
        <f t="shared" si="17"/>
        <v>2020</v>
      </c>
      <c r="G140" s="83">
        <f t="shared" si="17"/>
        <v>2021</v>
      </c>
      <c r="H140" s="83">
        <f t="shared" si="17"/>
        <v>2022</v>
      </c>
      <c r="I140" s="83">
        <f t="shared" si="17"/>
        <v>2023</v>
      </c>
      <c r="J140" s="83">
        <f t="shared" si="17"/>
        <v>2024</v>
      </c>
      <c r="K140" s="6" t="str">
        <f t="shared" si="17"/>
        <v>Objectif/Target 2025</v>
      </c>
      <c r="L140" s="6" t="str">
        <f t="shared" si="17"/>
        <v>Objectif/Target 2030</v>
      </c>
      <c r="M140" s="6" t="str">
        <f>M$3</f>
        <v>Unité/Unit</v>
      </c>
    </row>
    <row r="141" spans="1:13" ht="26.65" hidden="1" customHeight="1">
      <c r="A141" s="18" t="s">
        <v>663</v>
      </c>
      <c r="B141" s="18" t="s">
        <v>649</v>
      </c>
      <c r="C141" s="19" t="s">
        <v>650</v>
      </c>
      <c r="D141" s="19" t="s">
        <v>192</v>
      </c>
      <c r="E141" s="53" t="s">
        <v>664</v>
      </c>
      <c r="F141" s="54">
        <v>981</v>
      </c>
      <c r="G141" s="54">
        <v>948</v>
      </c>
      <c r="H141" s="53" t="s">
        <v>665</v>
      </c>
      <c r="I141" s="53" t="s">
        <v>666</v>
      </c>
      <c r="J141" s="53" t="s">
        <v>124</v>
      </c>
      <c r="K141" s="239">
        <v>0</v>
      </c>
      <c r="L141" s="229"/>
      <c r="M141" s="19" t="s">
        <v>123</v>
      </c>
    </row>
    <row r="142" spans="1:13" ht="26.65" hidden="1" customHeight="1">
      <c r="A142" s="18" t="s">
        <v>667</v>
      </c>
      <c r="B142" s="18" t="s">
        <v>652</v>
      </c>
      <c r="C142" s="19" t="s">
        <v>650</v>
      </c>
      <c r="D142" s="19" t="s">
        <v>192</v>
      </c>
      <c r="E142" s="53" t="s">
        <v>668</v>
      </c>
      <c r="F142" s="53" t="s">
        <v>668</v>
      </c>
      <c r="G142" s="53" t="s">
        <v>669</v>
      </c>
      <c r="H142" s="53" t="s">
        <v>670</v>
      </c>
      <c r="I142" s="53" t="s">
        <v>671</v>
      </c>
      <c r="J142" s="53" t="s">
        <v>124</v>
      </c>
      <c r="K142" s="239">
        <v>0</v>
      </c>
      <c r="L142" s="229"/>
      <c r="M142" s="19" t="s">
        <v>29</v>
      </c>
    </row>
    <row r="143" spans="1:13" ht="26.65" hidden="1" customHeight="1">
      <c r="A143" s="18" t="s">
        <v>672</v>
      </c>
      <c r="B143" s="18" t="s">
        <v>673</v>
      </c>
      <c r="C143" s="19" t="s">
        <v>650</v>
      </c>
      <c r="D143" s="19" t="s">
        <v>655</v>
      </c>
      <c r="E143" s="53" t="s">
        <v>674</v>
      </c>
      <c r="F143" s="53" t="s">
        <v>675</v>
      </c>
      <c r="G143" s="53" t="s">
        <v>676</v>
      </c>
      <c r="H143" s="53" t="s">
        <v>677</v>
      </c>
      <c r="I143" s="53" t="s">
        <v>678</v>
      </c>
      <c r="J143" s="53" t="s">
        <v>124</v>
      </c>
      <c r="K143" s="239">
        <v>0</v>
      </c>
      <c r="L143" s="229"/>
      <c r="M143" s="19" t="s">
        <v>29</v>
      </c>
    </row>
    <row r="144" spans="1:13" ht="26.65" hidden="1" customHeight="1">
      <c r="A144" s="18" t="s">
        <v>679</v>
      </c>
      <c r="B144" s="18" t="s">
        <v>659</v>
      </c>
      <c r="C144" s="19" t="s">
        <v>650</v>
      </c>
      <c r="D144" s="19" t="s">
        <v>655</v>
      </c>
      <c r="E144" s="54">
        <v>46</v>
      </c>
      <c r="F144" s="54">
        <v>45</v>
      </c>
      <c r="G144" s="54">
        <v>61</v>
      </c>
      <c r="H144" s="54">
        <v>64</v>
      </c>
      <c r="I144" s="54" t="s">
        <v>680</v>
      </c>
      <c r="J144" s="53" t="s">
        <v>124</v>
      </c>
      <c r="K144" s="239">
        <v>0</v>
      </c>
      <c r="L144" s="229"/>
      <c r="M144" s="19" t="s">
        <v>29</v>
      </c>
    </row>
    <row r="145" spans="1:13" ht="26.65" hidden="1" customHeight="1">
      <c r="A145" s="18" t="s">
        <v>681</v>
      </c>
      <c r="B145" s="18" t="s">
        <v>682</v>
      </c>
      <c r="C145" s="19" t="s">
        <v>650</v>
      </c>
      <c r="D145" s="19" t="s">
        <v>192</v>
      </c>
      <c r="E145" s="53" t="s">
        <v>683</v>
      </c>
      <c r="F145" s="53" t="s">
        <v>684</v>
      </c>
      <c r="G145" s="53" t="s">
        <v>683</v>
      </c>
      <c r="H145" s="53" t="s">
        <v>685</v>
      </c>
      <c r="I145" s="53" t="s">
        <v>686</v>
      </c>
      <c r="J145" s="53" t="s">
        <v>124</v>
      </c>
      <c r="K145" s="239">
        <v>0</v>
      </c>
      <c r="L145" s="229"/>
      <c r="M145" s="19" t="s">
        <v>29</v>
      </c>
    </row>
    <row r="146" spans="1:13" ht="26.65" hidden="1" customHeight="1">
      <c r="A146" s="18" t="s">
        <v>687</v>
      </c>
      <c r="B146" s="18" t="s">
        <v>688</v>
      </c>
      <c r="C146" s="19" t="s">
        <v>650</v>
      </c>
      <c r="D146" s="19" t="s">
        <v>192</v>
      </c>
      <c r="E146" s="53" t="s">
        <v>689</v>
      </c>
      <c r="F146" s="53" t="s">
        <v>676</v>
      </c>
      <c r="G146" s="53" t="s">
        <v>674</v>
      </c>
      <c r="H146" s="53" t="s">
        <v>690</v>
      </c>
      <c r="I146" s="53" t="s">
        <v>691</v>
      </c>
      <c r="J146" s="53" t="s">
        <v>124</v>
      </c>
      <c r="K146" s="239">
        <v>0</v>
      </c>
      <c r="L146" s="229"/>
      <c r="M146" s="19" t="s">
        <v>29</v>
      </c>
    </row>
    <row r="147" spans="1:13" ht="26.65" customHeight="1">
      <c r="A147" s="206"/>
      <c r="B147" s="51"/>
      <c r="C147" s="16"/>
      <c r="D147" s="16"/>
      <c r="E147" s="30"/>
      <c r="F147" s="46"/>
      <c r="G147" s="46"/>
      <c r="H147" s="46"/>
      <c r="I147" s="46"/>
      <c r="J147" s="46"/>
      <c r="K147" s="97"/>
      <c r="L147" s="97"/>
      <c r="M147" s="17"/>
    </row>
    <row r="148" spans="1:13" ht="26.65" customHeight="1">
      <c r="A148" s="74" t="s">
        <v>692</v>
      </c>
      <c r="B148" s="74" t="s">
        <v>693</v>
      </c>
      <c r="C148" s="3"/>
      <c r="D148" s="3"/>
      <c r="E148" s="3"/>
      <c r="F148" s="39"/>
      <c r="G148" s="39"/>
      <c r="H148" s="39"/>
      <c r="I148" s="39"/>
      <c r="J148" s="39"/>
      <c r="K148" s="3"/>
      <c r="L148" s="3"/>
      <c r="M148" s="3"/>
    </row>
    <row r="149" spans="1:13" ht="26.65" customHeight="1">
      <c r="A149" s="146" t="s">
        <v>694</v>
      </c>
      <c r="B149" s="146" t="s">
        <v>695</v>
      </c>
      <c r="C149" s="146" t="str">
        <f t="shared" ref="C149:J149" si="18">C$3</f>
        <v>GRI</v>
      </c>
      <c r="D149" s="146" t="str">
        <f t="shared" si="18"/>
        <v>ESRS</v>
      </c>
      <c r="E149" s="146" t="str">
        <f t="shared" si="18"/>
        <v>Référence 2019</v>
      </c>
      <c r="F149" s="146">
        <f t="shared" si="18"/>
        <v>2020</v>
      </c>
      <c r="G149" s="146">
        <f t="shared" si="18"/>
        <v>2021</v>
      </c>
      <c r="H149" s="146">
        <f t="shared" si="18"/>
        <v>2022</v>
      </c>
      <c r="I149" s="146">
        <f t="shared" si="18"/>
        <v>2023</v>
      </c>
      <c r="J149" s="146">
        <f t="shared" si="18"/>
        <v>2024</v>
      </c>
      <c r="K149" s="146" t="str">
        <f t="shared" ref="K149:L149" si="19">K$3</f>
        <v>Objectif/Target 2025</v>
      </c>
      <c r="L149" s="146" t="str">
        <f t="shared" si="19"/>
        <v>Objectif/Target 2030</v>
      </c>
      <c r="M149" s="146" t="str">
        <f>M$3</f>
        <v>Unité/Unit</v>
      </c>
    </row>
    <row r="150" spans="1:13" ht="26.65" customHeight="1">
      <c r="A150" s="9" t="s">
        <v>696</v>
      </c>
      <c r="B150" s="9" t="s">
        <v>697</v>
      </c>
      <c r="C150" s="10" t="s">
        <v>699</v>
      </c>
      <c r="D150" s="10" t="s">
        <v>700</v>
      </c>
      <c r="E150" s="29">
        <v>37</v>
      </c>
      <c r="F150" s="29">
        <v>29</v>
      </c>
      <c r="G150" s="29">
        <v>36</v>
      </c>
      <c r="H150" s="29">
        <v>38</v>
      </c>
      <c r="I150" s="189">
        <v>39</v>
      </c>
      <c r="J150" s="189">
        <v>33.799999999999997</v>
      </c>
      <c r="K150" s="240"/>
      <c r="L150" s="69"/>
      <c r="M150" s="10" t="s">
        <v>698</v>
      </c>
    </row>
    <row r="151" spans="1:13" ht="26.65" customHeight="1">
      <c r="A151" s="136" t="s">
        <v>701</v>
      </c>
      <c r="B151" s="136" t="s">
        <v>702</v>
      </c>
      <c r="C151" s="137" t="s">
        <v>699</v>
      </c>
      <c r="D151" s="137" t="s">
        <v>700</v>
      </c>
      <c r="E151" s="162" t="s">
        <v>103</v>
      </c>
      <c r="F151" s="162" t="s">
        <v>103</v>
      </c>
      <c r="G151" s="162" t="s">
        <v>103</v>
      </c>
      <c r="H151" s="162" t="s">
        <v>103</v>
      </c>
      <c r="I151" s="162" t="s">
        <v>103</v>
      </c>
      <c r="J151" s="190">
        <v>32.799999999999997</v>
      </c>
      <c r="K151" s="6"/>
      <c r="L151" s="282">
        <v>35</v>
      </c>
      <c r="M151" s="10" t="s">
        <v>698</v>
      </c>
    </row>
    <row r="152" spans="1:13" ht="26.65" customHeight="1">
      <c r="A152" s="9" t="s">
        <v>703</v>
      </c>
      <c r="B152" s="9" t="s">
        <v>704</v>
      </c>
      <c r="C152" s="10" t="s">
        <v>699</v>
      </c>
      <c r="D152" s="10" t="s">
        <v>700</v>
      </c>
      <c r="E152" s="162" t="s">
        <v>103</v>
      </c>
      <c r="F152" s="162" t="s">
        <v>103</v>
      </c>
      <c r="G152" s="162" t="s">
        <v>103</v>
      </c>
      <c r="H152" s="162" t="s">
        <v>103</v>
      </c>
      <c r="I152" s="162" t="s">
        <v>103</v>
      </c>
      <c r="J152" s="219">
        <v>27.4</v>
      </c>
      <c r="K152" s="10"/>
      <c r="L152" s="61"/>
      <c r="M152" s="10" t="s">
        <v>698</v>
      </c>
    </row>
    <row r="153" spans="1:13" ht="26.65" customHeight="1">
      <c r="A153" s="9" t="s">
        <v>701</v>
      </c>
      <c r="B153" s="9" t="s">
        <v>705</v>
      </c>
      <c r="C153" s="10" t="s">
        <v>699</v>
      </c>
      <c r="D153" s="10" t="s">
        <v>700</v>
      </c>
      <c r="E153" s="162" t="s">
        <v>103</v>
      </c>
      <c r="F153" s="162" t="s">
        <v>103</v>
      </c>
      <c r="G153" s="162" t="s">
        <v>103</v>
      </c>
      <c r="H153" s="162" t="s">
        <v>103</v>
      </c>
      <c r="I153" s="162" t="s">
        <v>103</v>
      </c>
      <c r="J153" s="189">
        <v>34.299999999999997</v>
      </c>
      <c r="K153" s="10"/>
      <c r="L153" s="69"/>
      <c r="M153" s="10" t="s">
        <v>698</v>
      </c>
    </row>
    <row r="154" spans="1:13" ht="26.65" customHeight="1">
      <c r="A154" s="146" t="s">
        <v>706</v>
      </c>
      <c r="B154" s="146" t="s">
        <v>707</v>
      </c>
      <c r="C154" s="146" t="str">
        <f t="shared" ref="C154:L154" si="20">C$3</f>
        <v>GRI</v>
      </c>
      <c r="D154" s="146" t="str">
        <f t="shared" si="20"/>
        <v>ESRS</v>
      </c>
      <c r="E154" s="146" t="str">
        <f t="shared" si="20"/>
        <v>Référence 2019</v>
      </c>
      <c r="F154" s="146">
        <f t="shared" si="20"/>
        <v>2020</v>
      </c>
      <c r="G154" s="146">
        <f t="shared" si="20"/>
        <v>2021</v>
      </c>
      <c r="H154" s="146">
        <f t="shared" si="20"/>
        <v>2022</v>
      </c>
      <c r="I154" s="146">
        <f t="shared" si="20"/>
        <v>2023</v>
      </c>
      <c r="J154" s="146">
        <f t="shared" si="20"/>
        <v>2024</v>
      </c>
      <c r="K154" s="146" t="str">
        <f t="shared" si="20"/>
        <v>Objectif/Target 2025</v>
      </c>
      <c r="L154" s="146" t="str">
        <f t="shared" si="20"/>
        <v>Objectif/Target 2030</v>
      </c>
      <c r="M154" s="146" t="str">
        <f>M$3</f>
        <v>Unité/Unit</v>
      </c>
    </row>
    <row r="155" spans="1:13" ht="26.65" customHeight="1">
      <c r="A155" s="9" t="s">
        <v>708</v>
      </c>
      <c r="B155" s="9" t="s">
        <v>709</v>
      </c>
      <c r="C155" s="10" t="s">
        <v>699</v>
      </c>
      <c r="D155" s="10" t="s">
        <v>194</v>
      </c>
      <c r="E155" s="27" t="s">
        <v>103</v>
      </c>
      <c r="F155" s="27" t="s">
        <v>103</v>
      </c>
      <c r="G155" s="27" t="s">
        <v>103</v>
      </c>
      <c r="H155" s="27" t="s">
        <v>103</v>
      </c>
      <c r="I155" s="27" t="s">
        <v>103</v>
      </c>
      <c r="J155" s="25">
        <v>0.96</v>
      </c>
      <c r="K155" s="10"/>
      <c r="L155" s="69"/>
      <c r="M155" s="10" t="s">
        <v>29</v>
      </c>
    </row>
    <row r="156" spans="1:13" ht="26.65" hidden="1" customHeight="1">
      <c r="A156" s="18" t="s">
        <v>430</v>
      </c>
      <c r="B156" s="18" t="s">
        <v>430</v>
      </c>
      <c r="C156" s="19" t="s">
        <v>699</v>
      </c>
      <c r="D156" s="19" t="s">
        <v>192</v>
      </c>
      <c r="E156" s="53" t="s">
        <v>710</v>
      </c>
      <c r="F156" s="53" t="s">
        <v>711</v>
      </c>
      <c r="G156" s="53" t="s">
        <v>712</v>
      </c>
      <c r="H156" s="53" t="s">
        <v>711</v>
      </c>
      <c r="I156" s="53" t="s">
        <v>711</v>
      </c>
      <c r="J156" s="54" t="s">
        <v>40</v>
      </c>
      <c r="K156" s="239">
        <v>0</v>
      </c>
      <c r="L156" s="229"/>
      <c r="M156" s="19" t="s">
        <v>29</v>
      </c>
    </row>
    <row r="157" spans="1:13" ht="26.65" hidden="1" customHeight="1">
      <c r="A157" s="18" t="s">
        <v>442</v>
      </c>
      <c r="B157" s="18" t="s">
        <v>442</v>
      </c>
      <c r="C157" s="19" t="s">
        <v>699</v>
      </c>
      <c r="D157" s="19" t="s">
        <v>192</v>
      </c>
      <c r="E157" s="55" t="s">
        <v>124</v>
      </c>
      <c r="F157" s="55" t="s">
        <v>124</v>
      </c>
      <c r="G157" s="53" t="s">
        <v>713</v>
      </c>
      <c r="H157" s="53" t="s">
        <v>714</v>
      </c>
      <c r="I157" s="53" t="s">
        <v>715</v>
      </c>
      <c r="J157" s="54" t="s">
        <v>40</v>
      </c>
      <c r="K157" s="239">
        <v>0</v>
      </c>
      <c r="L157" s="229"/>
      <c r="M157" s="19" t="s">
        <v>29</v>
      </c>
    </row>
    <row r="158" spans="1:13" ht="26.65" hidden="1" customHeight="1">
      <c r="A158" s="18" t="s">
        <v>456</v>
      </c>
      <c r="B158" s="18" t="s">
        <v>456</v>
      </c>
      <c r="C158" s="19" t="s">
        <v>699</v>
      </c>
      <c r="D158" s="19" t="s">
        <v>192</v>
      </c>
      <c r="E158" s="55" t="s">
        <v>124</v>
      </c>
      <c r="F158" s="55" t="s">
        <v>124</v>
      </c>
      <c r="G158" s="53" t="s">
        <v>716</v>
      </c>
      <c r="H158" s="53" t="s">
        <v>717</v>
      </c>
      <c r="I158" s="53" t="s">
        <v>718</v>
      </c>
      <c r="J158" s="54" t="s">
        <v>40</v>
      </c>
      <c r="K158" s="239">
        <v>0</v>
      </c>
      <c r="L158" s="229"/>
      <c r="M158" s="19" t="s">
        <v>29</v>
      </c>
    </row>
    <row r="159" spans="1:13" ht="26.65" hidden="1" customHeight="1">
      <c r="A159" s="18" t="s">
        <v>444</v>
      </c>
      <c r="B159" s="18" t="s">
        <v>719</v>
      </c>
      <c r="C159" s="19" t="s">
        <v>699</v>
      </c>
      <c r="D159" s="19" t="s">
        <v>192</v>
      </c>
      <c r="E159" s="55" t="s">
        <v>124</v>
      </c>
      <c r="F159" s="55" t="s">
        <v>124</v>
      </c>
      <c r="G159" s="53" t="s">
        <v>720</v>
      </c>
      <c r="H159" s="53" t="s">
        <v>721</v>
      </c>
      <c r="I159" s="53" t="s">
        <v>722</v>
      </c>
      <c r="J159" s="54" t="s">
        <v>40</v>
      </c>
      <c r="K159" s="239">
        <v>0</v>
      </c>
      <c r="L159" s="229"/>
      <c r="M159" s="19" t="s">
        <v>29</v>
      </c>
    </row>
    <row r="160" spans="1:13" ht="26.65" hidden="1" customHeight="1">
      <c r="A160" s="18" t="s">
        <v>443</v>
      </c>
      <c r="B160" s="18" t="s">
        <v>443</v>
      </c>
      <c r="C160" s="19" t="s">
        <v>699</v>
      </c>
      <c r="D160" s="19" t="s">
        <v>192</v>
      </c>
      <c r="E160" s="55" t="s">
        <v>124</v>
      </c>
      <c r="F160" s="55" t="s">
        <v>124</v>
      </c>
      <c r="G160" s="53" t="s">
        <v>723</v>
      </c>
      <c r="H160" s="53" t="s">
        <v>724</v>
      </c>
      <c r="I160" s="53" t="s">
        <v>725</v>
      </c>
      <c r="J160" s="54" t="s">
        <v>40</v>
      </c>
      <c r="K160" s="239">
        <v>0</v>
      </c>
      <c r="L160" s="229"/>
      <c r="M160" s="19" t="s">
        <v>29</v>
      </c>
    </row>
    <row r="161" spans="1:13" ht="26.65" hidden="1" customHeight="1">
      <c r="A161" s="33" t="s">
        <v>726</v>
      </c>
      <c r="B161" s="33" t="s">
        <v>727</v>
      </c>
      <c r="C161" s="6" t="str">
        <f t="shared" ref="C161:L161" si="21">C$3</f>
        <v>GRI</v>
      </c>
      <c r="D161" s="6" t="str">
        <f t="shared" si="21"/>
        <v>ESRS</v>
      </c>
      <c r="E161" s="6" t="str">
        <f t="shared" si="21"/>
        <v>Référence 2019</v>
      </c>
      <c r="F161" s="83">
        <f t="shared" si="21"/>
        <v>2020</v>
      </c>
      <c r="G161" s="83">
        <f t="shared" si="21"/>
        <v>2021</v>
      </c>
      <c r="H161" s="83">
        <f t="shared" si="21"/>
        <v>2022</v>
      </c>
      <c r="I161" s="83">
        <f t="shared" si="21"/>
        <v>2023</v>
      </c>
      <c r="J161" s="83">
        <f t="shared" si="21"/>
        <v>2024</v>
      </c>
      <c r="K161" s="6" t="str">
        <f t="shared" si="21"/>
        <v>Objectif/Target 2025</v>
      </c>
      <c r="L161" s="6" t="str">
        <f t="shared" si="21"/>
        <v>Objectif/Target 2030</v>
      </c>
      <c r="M161" s="6" t="str">
        <f>M$3</f>
        <v>Unité/Unit</v>
      </c>
    </row>
    <row r="162" spans="1:13" ht="26.65" hidden="1" customHeight="1">
      <c r="A162" s="94" t="s">
        <v>728</v>
      </c>
      <c r="B162" s="94" t="s">
        <v>729</v>
      </c>
      <c r="C162" s="80"/>
      <c r="D162" s="80" t="s">
        <v>730</v>
      </c>
      <c r="E162" s="79"/>
      <c r="F162" s="79"/>
      <c r="G162" s="79"/>
      <c r="H162" s="79"/>
      <c r="I162" s="79"/>
      <c r="J162" s="82">
        <v>0</v>
      </c>
      <c r="K162" s="80"/>
      <c r="L162" s="231"/>
      <c r="M162" s="79"/>
    </row>
    <row r="163" spans="1:13" ht="26.65" hidden="1" customHeight="1">
      <c r="A163" s="94" t="s">
        <v>731</v>
      </c>
      <c r="B163" s="94" t="s">
        <v>732</v>
      </c>
      <c r="C163" s="80"/>
      <c r="D163" s="80" t="s">
        <v>733</v>
      </c>
      <c r="E163" s="79"/>
      <c r="F163" s="79"/>
      <c r="G163" s="79"/>
      <c r="H163" s="79"/>
      <c r="I163" s="79"/>
      <c r="J163" s="82">
        <v>0</v>
      </c>
      <c r="K163" s="80"/>
      <c r="L163" s="231"/>
      <c r="M163" s="79"/>
    </row>
    <row r="164" spans="1:13" ht="26.65" hidden="1" customHeight="1">
      <c r="A164" s="85" t="s">
        <v>734</v>
      </c>
      <c r="B164" s="209"/>
      <c r="C164" s="101"/>
      <c r="D164" s="101" t="s">
        <v>735</v>
      </c>
      <c r="E164" s="100"/>
      <c r="F164" s="100"/>
      <c r="G164" s="100"/>
      <c r="H164" s="100"/>
      <c r="I164" s="100"/>
      <c r="J164" s="104">
        <v>0</v>
      </c>
      <c r="K164" s="116"/>
      <c r="L164" s="227"/>
      <c r="M164" s="100"/>
    </row>
    <row r="165" spans="1:13" ht="26.65" hidden="1" customHeight="1">
      <c r="A165" s="85" t="s">
        <v>736</v>
      </c>
      <c r="B165" s="209"/>
      <c r="C165" s="101"/>
      <c r="D165" s="101" t="s">
        <v>735</v>
      </c>
      <c r="E165" s="100"/>
      <c r="F165" s="100"/>
      <c r="G165" s="100"/>
      <c r="H165" s="100"/>
      <c r="I165" s="100"/>
      <c r="J165" s="104">
        <v>0</v>
      </c>
      <c r="K165" s="116"/>
      <c r="L165" s="227"/>
      <c r="M165" s="100"/>
    </row>
    <row r="166" spans="1:13" ht="26.65" hidden="1" customHeight="1">
      <c r="A166" s="85" t="s">
        <v>737</v>
      </c>
      <c r="B166" s="209"/>
      <c r="C166" s="101"/>
      <c r="D166" s="101" t="s">
        <v>738</v>
      </c>
      <c r="E166" s="100"/>
      <c r="F166" s="100"/>
      <c r="G166" s="100"/>
      <c r="H166" s="100"/>
      <c r="I166" s="100"/>
      <c r="J166" s="104">
        <v>0</v>
      </c>
      <c r="K166" s="116"/>
      <c r="L166" s="227"/>
      <c r="M166" s="100"/>
    </row>
    <row r="167" spans="1:13" ht="26.65" hidden="1" customHeight="1">
      <c r="A167" s="85" t="s">
        <v>739</v>
      </c>
      <c r="B167" s="209"/>
      <c r="C167" s="101"/>
      <c r="D167" s="101" t="s">
        <v>730</v>
      </c>
      <c r="E167" s="100"/>
      <c r="F167" s="100"/>
      <c r="G167" s="100"/>
      <c r="H167" s="100"/>
      <c r="I167" s="100"/>
      <c r="J167" s="104">
        <v>0</v>
      </c>
      <c r="K167" s="116"/>
      <c r="L167" s="227"/>
      <c r="M167" s="100"/>
    </row>
    <row r="168" spans="1:13" ht="26.65" customHeight="1">
      <c r="A168" s="206"/>
      <c r="B168" s="206"/>
      <c r="C168" s="97"/>
      <c r="D168" s="97"/>
      <c r="E168" s="46"/>
      <c r="F168" s="46"/>
      <c r="G168" s="46"/>
      <c r="H168" s="46"/>
      <c r="I168" s="46"/>
      <c r="J168" s="46"/>
      <c r="K168" s="97"/>
      <c r="L168" s="97"/>
      <c r="M168" s="46"/>
    </row>
    <row r="169" spans="1:13" ht="26.65" customHeight="1">
      <c r="A169" s="74" t="s">
        <v>740</v>
      </c>
      <c r="B169" s="74" t="s">
        <v>741</v>
      </c>
      <c r="C169" s="3"/>
      <c r="D169" s="3"/>
      <c r="E169" s="3"/>
      <c r="F169" s="39"/>
      <c r="G169" s="39"/>
      <c r="H169" s="39"/>
      <c r="I169" s="39"/>
      <c r="J169" s="39"/>
      <c r="K169" s="3"/>
      <c r="L169" s="3"/>
      <c r="M169" s="3"/>
    </row>
    <row r="170" spans="1:13" ht="26.65" customHeight="1">
      <c r="A170" s="9" t="s">
        <v>742</v>
      </c>
      <c r="B170" s="9" t="s">
        <v>743</v>
      </c>
      <c r="C170" s="6"/>
      <c r="D170" s="137" t="s">
        <v>192</v>
      </c>
      <c r="E170" s="217">
        <v>0.52</v>
      </c>
      <c r="F170" s="217">
        <v>0.62</v>
      </c>
      <c r="G170" s="162" t="s">
        <v>744</v>
      </c>
      <c r="H170" s="217">
        <v>0.57999999999999996</v>
      </c>
      <c r="I170" s="162" t="s">
        <v>745</v>
      </c>
      <c r="J170" s="218">
        <v>0.62</v>
      </c>
      <c r="K170" s="137"/>
      <c r="L170" s="232">
        <v>0.7</v>
      </c>
      <c r="M170" s="137" t="s">
        <v>29</v>
      </c>
    </row>
    <row r="171" spans="1:13" ht="26.65" customHeight="1">
      <c r="A171" s="146" t="s">
        <v>746</v>
      </c>
      <c r="B171" s="146" t="s">
        <v>747</v>
      </c>
      <c r="C171" s="146" t="str">
        <f t="shared" ref="C171:L171" si="22">C$3</f>
        <v>GRI</v>
      </c>
      <c r="D171" s="146" t="str">
        <f t="shared" si="22"/>
        <v>ESRS</v>
      </c>
      <c r="E171" s="146" t="str">
        <f t="shared" si="22"/>
        <v>Référence 2019</v>
      </c>
      <c r="F171" s="146">
        <f t="shared" si="22"/>
        <v>2020</v>
      </c>
      <c r="G171" s="146">
        <f t="shared" si="22"/>
        <v>2021</v>
      </c>
      <c r="H171" s="146">
        <f t="shared" si="22"/>
        <v>2022</v>
      </c>
      <c r="I171" s="146">
        <f t="shared" si="22"/>
        <v>2023</v>
      </c>
      <c r="J171" s="146">
        <f t="shared" si="22"/>
        <v>2024</v>
      </c>
      <c r="K171" s="146" t="str">
        <f t="shared" si="22"/>
        <v>Objectif/Target 2025</v>
      </c>
      <c r="L171" s="146" t="str">
        <f t="shared" si="22"/>
        <v>Objectif/Target 2030</v>
      </c>
      <c r="M171" s="146" t="str">
        <f>M$3</f>
        <v>Unité/Unit</v>
      </c>
    </row>
    <row r="172" spans="1:13" ht="26.65" customHeight="1">
      <c r="A172" s="9" t="s">
        <v>430</v>
      </c>
      <c r="B172" s="9" t="s">
        <v>430</v>
      </c>
      <c r="C172" s="10" t="s">
        <v>748</v>
      </c>
      <c r="D172" s="10" t="s">
        <v>749</v>
      </c>
      <c r="E172" s="12" t="s">
        <v>193</v>
      </c>
      <c r="F172" s="12" t="s">
        <v>750</v>
      </c>
      <c r="G172" s="194">
        <v>1</v>
      </c>
      <c r="H172" s="194">
        <v>1</v>
      </c>
      <c r="I172" s="194">
        <v>1</v>
      </c>
      <c r="J172" s="194">
        <v>1</v>
      </c>
      <c r="K172" s="240"/>
      <c r="L172" s="69"/>
      <c r="M172" s="10" t="s">
        <v>29</v>
      </c>
    </row>
    <row r="173" spans="1:13" ht="26.65" customHeight="1">
      <c r="A173" s="9" t="s">
        <v>751</v>
      </c>
      <c r="B173" s="9" t="s">
        <v>752</v>
      </c>
      <c r="C173" s="10"/>
      <c r="D173" s="10"/>
      <c r="E173" s="29">
        <v>49</v>
      </c>
      <c r="F173" s="29">
        <v>64</v>
      </c>
      <c r="G173" s="29">
        <v>76</v>
      </c>
      <c r="H173" s="29">
        <v>95</v>
      </c>
      <c r="I173" s="189">
        <v>58</v>
      </c>
      <c r="J173" s="189">
        <v>62</v>
      </c>
      <c r="K173" s="240"/>
      <c r="L173" s="69"/>
      <c r="M173" s="10" t="s">
        <v>123</v>
      </c>
    </row>
    <row r="174" spans="1:13" ht="26.65" hidden="1" customHeight="1">
      <c r="A174" s="105" t="s">
        <v>442</v>
      </c>
      <c r="B174" s="105" t="s">
        <v>442</v>
      </c>
      <c r="C174" s="81" t="s">
        <v>748</v>
      </c>
      <c r="D174" s="81" t="s">
        <v>753</v>
      </c>
      <c r="E174" s="103" t="s">
        <v>323</v>
      </c>
      <c r="F174" s="103" t="s">
        <v>323</v>
      </c>
      <c r="G174" s="103" t="s">
        <v>193</v>
      </c>
      <c r="H174" s="103" t="s">
        <v>193</v>
      </c>
      <c r="I174" s="103" t="s">
        <v>193</v>
      </c>
      <c r="J174" s="103" t="s">
        <v>124</v>
      </c>
      <c r="K174" s="243">
        <v>0</v>
      </c>
      <c r="L174" s="230"/>
      <c r="M174" s="81" t="s">
        <v>29</v>
      </c>
    </row>
    <row r="175" spans="1:13" ht="26.65" hidden="1" customHeight="1">
      <c r="A175" s="105" t="s">
        <v>456</v>
      </c>
      <c r="B175" s="105" t="s">
        <v>456</v>
      </c>
      <c r="C175" s="81" t="s">
        <v>748</v>
      </c>
      <c r="D175" s="81" t="s">
        <v>753</v>
      </c>
      <c r="E175" s="103" t="s">
        <v>323</v>
      </c>
      <c r="F175" s="103" t="s">
        <v>323</v>
      </c>
      <c r="G175" s="103" t="s">
        <v>193</v>
      </c>
      <c r="H175" s="103" t="s">
        <v>193</v>
      </c>
      <c r="I175" s="103" t="s">
        <v>193</v>
      </c>
      <c r="J175" s="103" t="s">
        <v>124</v>
      </c>
      <c r="K175" s="243">
        <v>0</v>
      </c>
      <c r="L175" s="230"/>
      <c r="M175" s="81" t="s">
        <v>29</v>
      </c>
    </row>
    <row r="176" spans="1:13" ht="26.65" hidden="1" customHeight="1">
      <c r="A176" s="105" t="s">
        <v>444</v>
      </c>
      <c r="B176" s="105" t="s">
        <v>719</v>
      </c>
      <c r="C176" s="81" t="s">
        <v>748</v>
      </c>
      <c r="D176" s="81" t="s">
        <v>753</v>
      </c>
      <c r="E176" s="103" t="s">
        <v>323</v>
      </c>
      <c r="F176" s="103" t="s">
        <v>323</v>
      </c>
      <c r="G176" s="106" t="s">
        <v>124</v>
      </c>
      <c r="H176" s="106" t="s">
        <v>124</v>
      </c>
      <c r="I176" s="106" t="s">
        <v>124</v>
      </c>
      <c r="J176" s="103" t="s">
        <v>124</v>
      </c>
      <c r="K176" s="243">
        <v>0</v>
      </c>
      <c r="L176" s="230"/>
      <c r="M176" s="81" t="s">
        <v>29</v>
      </c>
    </row>
    <row r="177" spans="1:13" ht="26.65" hidden="1" customHeight="1">
      <c r="A177" s="105" t="s">
        <v>443</v>
      </c>
      <c r="B177" s="105" t="s">
        <v>443</v>
      </c>
      <c r="C177" s="81" t="s">
        <v>748</v>
      </c>
      <c r="D177" s="81" t="s">
        <v>753</v>
      </c>
      <c r="E177" s="103" t="s">
        <v>323</v>
      </c>
      <c r="F177" s="103" t="s">
        <v>323</v>
      </c>
      <c r="G177" s="103" t="s">
        <v>754</v>
      </c>
      <c r="H177" s="103" t="s">
        <v>755</v>
      </c>
      <c r="I177" s="103" t="s">
        <v>756</v>
      </c>
      <c r="J177" s="103" t="s">
        <v>124</v>
      </c>
      <c r="K177" s="243">
        <v>0</v>
      </c>
      <c r="L177" s="230"/>
      <c r="M177" s="81" t="s">
        <v>29</v>
      </c>
    </row>
    <row r="178" spans="1:13" ht="26.65" customHeight="1">
      <c r="A178" s="212" t="s">
        <v>757</v>
      </c>
      <c r="B178" s="212" t="s">
        <v>758</v>
      </c>
      <c r="C178" s="31"/>
      <c r="D178" s="157"/>
      <c r="E178" s="107"/>
      <c r="F178" s="107"/>
      <c r="G178" s="107"/>
      <c r="H178" s="107"/>
      <c r="I178" s="107"/>
      <c r="J178" s="17"/>
      <c r="K178" s="59"/>
      <c r="L178" s="233"/>
      <c r="M178" s="107"/>
    </row>
    <row r="179" spans="1:13" ht="26.65" customHeight="1">
      <c r="A179" s="9" t="s">
        <v>430</v>
      </c>
      <c r="B179" s="9" t="s">
        <v>430</v>
      </c>
      <c r="C179" s="31"/>
      <c r="D179" s="157" t="s">
        <v>759</v>
      </c>
      <c r="E179" s="194">
        <v>1</v>
      </c>
      <c r="F179" s="194">
        <v>1</v>
      </c>
      <c r="G179" s="194">
        <v>1</v>
      </c>
      <c r="H179" s="194">
        <v>1</v>
      </c>
      <c r="I179" s="194">
        <v>1</v>
      </c>
      <c r="J179" s="194">
        <v>1</v>
      </c>
      <c r="K179" s="21"/>
      <c r="L179" s="234"/>
      <c r="M179" s="10" t="s">
        <v>29</v>
      </c>
    </row>
    <row r="180" spans="1:13" ht="26.65" hidden="1" customHeight="1">
      <c r="A180" s="38" t="s">
        <v>442</v>
      </c>
      <c r="B180" s="38" t="s">
        <v>442</v>
      </c>
      <c r="C180" s="108"/>
      <c r="D180" s="109" t="s">
        <v>759</v>
      </c>
      <c r="E180" s="110"/>
      <c r="F180" s="110"/>
      <c r="G180" s="110"/>
      <c r="H180" s="110"/>
      <c r="I180" s="110"/>
      <c r="J180" s="110"/>
      <c r="K180" s="244"/>
      <c r="L180" s="235"/>
      <c r="M180" s="110"/>
    </row>
    <row r="181" spans="1:13" ht="26.65" hidden="1" customHeight="1">
      <c r="A181" s="38" t="s">
        <v>456</v>
      </c>
      <c r="B181" s="38" t="s">
        <v>456</v>
      </c>
      <c r="C181" s="108"/>
      <c r="D181" s="109" t="s">
        <v>759</v>
      </c>
      <c r="E181" s="110"/>
      <c r="F181" s="110"/>
      <c r="G181" s="110"/>
      <c r="H181" s="110"/>
      <c r="I181" s="110"/>
      <c r="J181" s="110"/>
      <c r="K181" s="244"/>
      <c r="L181" s="235"/>
      <c r="M181" s="110"/>
    </row>
    <row r="182" spans="1:13" ht="26.65" hidden="1" customHeight="1">
      <c r="A182" s="38" t="s">
        <v>444</v>
      </c>
      <c r="B182" s="38" t="s">
        <v>719</v>
      </c>
      <c r="C182" s="108"/>
      <c r="D182" s="109" t="s">
        <v>759</v>
      </c>
      <c r="E182" s="110"/>
      <c r="F182" s="110"/>
      <c r="G182" s="110"/>
      <c r="H182" s="110"/>
      <c r="I182" s="110"/>
      <c r="J182" s="110"/>
      <c r="K182" s="244"/>
      <c r="L182" s="235"/>
      <c r="M182" s="110"/>
    </row>
    <row r="183" spans="1:13" ht="26.65" hidden="1" customHeight="1">
      <c r="A183" s="38" t="s">
        <v>443</v>
      </c>
      <c r="B183" s="38" t="s">
        <v>443</v>
      </c>
      <c r="C183" s="108"/>
      <c r="D183" s="109" t="s">
        <v>759</v>
      </c>
      <c r="E183" s="110"/>
      <c r="F183" s="110"/>
      <c r="G183" s="110"/>
      <c r="H183" s="110"/>
      <c r="I183" s="110"/>
      <c r="J183" s="110"/>
      <c r="K183" s="244"/>
      <c r="L183" s="235"/>
      <c r="M183" s="110"/>
    </row>
    <row r="184" spans="1:13" ht="26.65" customHeight="1">
      <c r="A184" s="210"/>
      <c r="B184" s="206"/>
      <c r="C184" s="97"/>
      <c r="D184" s="97"/>
      <c r="E184" s="46"/>
      <c r="F184" s="46"/>
      <c r="G184" s="46"/>
      <c r="H184" s="46"/>
      <c r="I184" s="46"/>
      <c r="J184" s="46"/>
      <c r="K184" s="97"/>
      <c r="L184" s="97"/>
      <c r="M184" s="46"/>
    </row>
    <row r="185" spans="1:13" ht="26.65" customHeight="1">
      <c r="A185" s="74" t="s">
        <v>760</v>
      </c>
      <c r="B185" s="74" t="s">
        <v>761</v>
      </c>
      <c r="C185" s="3"/>
      <c r="D185" s="3"/>
      <c r="E185" s="3"/>
      <c r="F185" s="39"/>
      <c r="G185" s="39"/>
      <c r="H185" s="39"/>
      <c r="I185" s="39"/>
      <c r="J185" s="39"/>
      <c r="K185" s="3"/>
      <c r="L185" s="3"/>
      <c r="M185" s="3"/>
    </row>
    <row r="186" spans="1:13" ht="26.65" customHeight="1">
      <c r="A186" s="146" t="s">
        <v>762</v>
      </c>
      <c r="B186" s="146" t="s">
        <v>762</v>
      </c>
      <c r="C186" s="146" t="str">
        <f t="shared" ref="C186:L186" si="23">C$3</f>
        <v>GRI</v>
      </c>
      <c r="D186" s="146" t="str">
        <f t="shared" si="23"/>
        <v>ESRS</v>
      </c>
      <c r="E186" s="146" t="str">
        <f t="shared" si="23"/>
        <v>Référence 2019</v>
      </c>
      <c r="F186" s="146">
        <f t="shared" si="23"/>
        <v>2020</v>
      </c>
      <c r="G186" s="146">
        <f t="shared" si="23"/>
        <v>2021</v>
      </c>
      <c r="H186" s="146">
        <f t="shared" si="23"/>
        <v>2022</v>
      </c>
      <c r="I186" s="146">
        <f t="shared" si="23"/>
        <v>2023</v>
      </c>
      <c r="J186" s="146">
        <f t="shared" si="23"/>
        <v>2024</v>
      </c>
      <c r="K186" s="146" t="str">
        <f t="shared" si="23"/>
        <v>Objectif/Target 2025</v>
      </c>
      <c r="L186" s="146" t="str">
        <f t="shared" si="23"/>
        <v>Objectif/Target 2030</v>
      </c>
      <c r="M186" s="146" t="str">
        <f>M$3</f>
        <v>Unité/Unit</v>
      </c>
    </row>
    <row r="187" spans="1:13" ht="26.65" customHeight="1">
      <c r="A187" s="9" t="s">
        <v>763</v>
      </c>
      <c r="B187" s="9" t="s">
        <v>764</v>
      </c>
      <c r="C187" s="10" t="s">
        <v>765</v>
      </c>
      <c r="D187" s="10" t="s">
        <v>766</v>
      </c>
      <c r="E187" s="194">
        <v>0.25</v>
      </c>
      <c r="F187" s="194">
        <v>0.26</v>
      </c>
      <c r="G187" s="216">
        <v>0.307</v>
      </c>
      <c r="H187" s="216">
        <v>0.317</v>
      </c>
      <c r="I187" s="216">
        <v>0.314</v>
      </c>
      <c r="J187" s="216">
        <v>0.31040000000000001</v>
      </c>
      <c r="K187" s="268">
        <v>0.35</v>
      </c>
      <c r="L187" s="268">
        <v>0.35</v>
      </c>
      <c r="M187" s="10" t="s">
        <v>29</v>
      </c>
    </row>
    <row r="188" spans="1:13" ht="26.65" customHeight="1">
      <c r="A188" s="9" t="s">
        <v>767</v>
      </c>
      <c r="B188" s="9" t="s">
        <v>768</v>
      </c>
      <c r="C188" s="10" t="s">
        <v>765</v>
      </c>
      <c r="D188" s="10" t="s">
        <v>766</v>
      </c>
      <c r="E188" s="12" t="s">
        <v>103</v>
      </c>
      <c r="F188" s="12" t="s">
        <v>103</v>
      </c>
      <c r="G188" s="12" t="s">
        <v>103</v>
      </c>
      <c r="H188" s="12" t="s">
        <v>103</v>
      </c>
      <c r="I188" s="12" t="s">
        <v>103</v>
      </c>
      <c r="J188" s="29">
        <v>113</v>
      </c>
      <c r="K188" s="10"/>
      <c r="L188" s="69"/>
      <c r="M188" s="10" t="s">
        <v>123</v>
      </c>
    </row>
    <row r="189" spans="1:13" ht="26.65" customHeight="1">
      <c r="A189" s="9" t="s">
        <v>769</v>
      </c>
      <c r="B189" s="9" t="s">
        <v>770</v>
      </c>
      <c r="C189" s="10"/>
      <c r="D189" s="10" t="s">
        <v>766</v>
      </c>
      <c r="E189" s="12" t="s">
        <v>103</v>
      </c>
      <c r="F189" s="12" t="s">
        <v>103</v>
      </c>
      <c r="G189" s="12" t="s">
        <v>103</v>
      </c>
      <c r="H189" s="12" t="s">
        <v>103</v>
      </c>
      <c r="I189" s="12" t="s">
        <v>103</v>
      </c>
      <c r="J189" s="12" t="s">
        <v>771</v>
      </c>
      <c r="K189" s="10"/>
      <c r="L189" s="10"/>
      <c r="M189" s="10" t="s">
        <v>29</v>
      </c>
    </row>
    <row r="190" spans="1:13" ht="26.65" customHeight="1">
      <c r="A190" s="9" t="s">
        <v>772</v>
      </c>
      <c r="B190" s="9" t="s">
        <v>773</v>
      </c>
      <c r="C190" s="10"/>
      <c r="D190" s="10" t="s">
        <v>766</v>
      </c>
      <c r="E190" s="12" t="s">
        <v>103</v>
      </c>
      <c r="F190" s="12" t="s">
        <v>103</v>
      </c>
      <c r="G190" s="12" t="s">
        <v>103</v>
      </c>
      <c r="H190" s="12" t="s">
        <v>103</v>
      </c>
      <c r="I190" s="12" t="s">
        <v>103</v>
      </c>
      <c r="J190" s="11">
        <v>251</v>
      </c>
      <c r="K190" s="10"/>
      <c r="L190" s="10"/>
      <c r="M190" s="10" t="s">
        <v>123</v>
      </c>
    </row>
    <row r="191" spans="1:13" s="198" customFormat="1" ht="26.65" customHeight="1">
      <c r="A191" s="199" t="s">
        <v>774</v>
      </c>
      <c r="B191" s="199" t="s">
        <v>775</v>
      </c>
      <c r="C191" s="200"/>
      <c r="D191" s="200" t="s">
        <v>194</v>
      </c>
      <c r="E191" s="213">
        <v>0.24</v>
      </c>
      <c r="F191" s="213">
        <v>0.24</v>
      </c>
      <c r="G191" s="213">
        <v>0.25</v>
      </c>
      <c r="H191" s="213">
        <v>0.24</v>
      </c>
      <c r="I191" s="213">
        <v>0.26</v>
      </c>
      <c r="J191" s="214">
        <v>0.251</v>
      </c>
      <c r="K191" s="245"/>
      <c r="L191" s="200"/>
      <c r="M191" s="200" t="s">
        <v>29</v>
      </c>
    </row>
    <row r="192" spans="1:13" s="198" customFormat="1" ht="26.65" customHeight="1">
      <c r="A192" s="199" t="s">
        <v>651</v>
      </c>
      <c r="B192" s="199" t="s">
        <v>652</v>
      </c>
      <c r="C192" s="200"/>
      <c r="D192" s="200" t="s">
        <v>194</v>
      </c>
      <c r="E192" s="213">
        <v>0.35</v>
      </c>
      <c r="F192" s="213">
        <v>0.33</v>
      </c>
      <c r="G192" s="213">
        <v>0.28999999999999998</v>
      </c>
      <c r="H192" s="213">
        <v>0.31</v>
      </c>
      <c r="I192" s="213">
        <v>0.33</v>
      </c>
      <c r="J192" s="214">
        <v>0.30499999999999999</v>
      </c>
      <c r="K192" s="245"/>
      <c r="L192" s="225"/>
      <c r="M192" s="200" t="s">
        <v>29</v>
      </c>
    </row>
    <row r="193" spans="1:13" ht="26.65" customHeight="1">
      <c r="A193" s="9" t="s">
        <v>776</v>
      </c>
      <c r="B193" s="9" t="s">
        <v>777</v>
      </c>
      <c r="C193" s="10"/>
      <c r="D193" s="10" t="s">
        <v>194</v>
      </c>
      <c r="E193" s="27" t="s">
        <v>103</v>
      </c>
      <c r="F193" s="27" t="s">
        <v>103</v>
      </c>
      <c r="G193" s="29">
        <v>201</v>
      </c>
      <c r="H193" s="29">
        <v>293</v>
      </c>
      <c r="I193" s="189">
        <v>533</v>
      </c>
      <c r="J193" s="189">
        <v>637</v>
      </c>
      <c r="K193" s="236">
        <v>1000</v>
      </c>
      <c r="L193" s="236">
        <v>1000</v>
      </c>
      <c r="M193" s="10" t="s">
        <v>123</v>
      </c>
    </row>
    <row r="194" spans="1:13" ht="26.65" hidden="1" customHeight="1">
      <c r="A194" s="18" t="s">
        <v>778</v>
      </c>
      <c r="B194" s="18" t="s">
        <v>779</v>
      </c>
      <c r="C194" s="19" t="s">
        <v>543</v>
      </c>
      <c r="D194" s="19" t="s">
        <v>194</v>
      </c>
      <c r="E194" s="53" t="s">
        <v>780</v>
      </c>
      <c r="F194" s="53" t="s">
        <v>781</v>
      </c>
      <c r="G194" s="53" t="s">
        <v>781</v>
      </c>
      <c r="H194" s="53" t="s">
        <v>782</v>
      </c>
      <c r="I194" s="53" t="s">
        <v>783</v>
      </c>
      <c r="J194" s="53" t="s">
        <v>784</v>
      </c>
      <c r="K194" s="239">
        <v>0</v>
      </c>
      <c r="L194" s="229"/>
      <c r="M194" s="19"/>
    </row>
    <row r="195" spans="1:13" ht="26.65" customHeight="1">
      <c r="A195" s="9" t="s">
        <v>785</v>
      </c>
      <c r="B195" s="9" t="str">
        <f>B204</f>
        <v>Nombre total d’incidents avérés ou partiellement avérés de discrimination, y compris le harcèlement</v>
      </c>
      <c r="C195" s="10" t="s">
        <v>787</v>
      </c>
      <c r="D195" s="10" t="s">
        <v>788</v>
      </c>
      <c r="E195" s="29">
        <v>6</v>
      </c>
      <c r="F195" s="29">
        <v>8</v>
      </c>
      <c r="G195" s="29">
        <v>3</v>
      </c>
      <c r="H195" s="189">
        <v>2</v>
      </c>
      <c r="I195" s="189">
        <v>8</v>
      </c>
      <c r="J195" s="29">
        <f>J204</f>
        <v>30</v>
      </c>
      <c r="K195" s="10"/>
      <c r="L195" s="69"/>
      <c r="M195" s="10"/>
    </row>
    <row r="196" spans="1:13" ht="26.65" customHeight="1">
      <c r="A196" s="146" t="s">
        <v>789</v>
      </c>
      <c r="B196" s="146" t="s">
        <v>790</v>
      </c>
      <c r="C196" s="146" t="str">
        <f t="shared" ref="C196:L196" si="24">C$3</f>
        <v>GRI</v>
      </c>
      <c r="D196" s="146" t="str">
        <f t="shared" si="24"/>
        <v>ESRS</v>
      </c>
      <c r="E196" s="146" t="str">
        <f t="shared" si="24"/>
        <v>Référence 2019</v>
      </c>
      <c r="F196" s="146">
        <f t="shared" si="24"/>
        <v>2020</v>
      </c>
      <c r="G196" s="146">
        <f t="shared" si="24"/>
        <v>2021</v>
      </c>
      <c r="H196" s="146">
        <f t="shared" si="24"/>
        <v>2022</v>
      </c>
      <c r="I196" s="146">
        <f t="shared" si="24"/>
        <v>2023</v>
      </c>
      <c r="J196" s="146">
        <f t="shared" si="24"/>
        <v>2024</v>
      </c>
      <c r="K196" s="146" t="str">
        <f t="shared" si="24"/>
        <v>Objectif/Target 2025</v>
      </c>
      <c r="L196" s="146" t="str">
        <f t="shared" si="24"/>
        <v>Objectif/Target 2030</v>
      </c>
      <c r="M196" s="146" t="str">
        <f>M$3</f>
        <v>Unité/Unit</v>
      </c>
    </row>
    <row r="197" spans="1:13" ht="26.65" customHeight="1">
      <c r="A197" s="9" t="s">
        <v>791</v>
      </c>
      <c r="B197" s="9" t="s">
        <v>792</v>
      </c>
      <c r="C197" s="10" t="s">
        <v>380</v>
      </c>
      <c r="D197" s="10" t="s">
        <v>793</v>
      </c>
      <c r="E197" s="11">
        <v>2599</v>
      </c>
      <c r="F197" s="11">
        <v>2786</v>
      </c>
      <c r="G197" s="11">
        <v>2874</v>
      </c>
      <c r="H197" s="11">
        <v>3004</v>
      </c>
      <c r="I197" s="11">
        <v>3270</v>
      </c>
      <c r="J197" s="11">
        <v>3606</v>
      </c>
      <c r="K197" s="10"/>
      <c r="L197" s="69"/>
      <c r="M197" s="10" t="s">
        <v>102</v>
      </c>
    </row>
    <row r="198" spans="1:13" ht="26.65" customHeight="1">
      <c r="A198" s="9" t="s">
        <v>794</v>
      </c>
      <c r="B198" s="9" t="s">
        <v>795</v>
      </c>
      <c r="C198" s="10" t="s">
        <v>380</v>
      </c>
      <c r="D198" s="10" t="s">
        <v>793</v>
      </c>
      <c r="E198" s="11">
        <v>9680</v>
      </c>
      <c r="F198" s="11">
        <v>10064</v>
      </c>
      <c r="G198" s="11">
        <v>10497</v>
      </c>
      <c r="H198" s="11">
        <v>10512</v>
      </c>
      <c r="I198" s="11">
        <v>10818</v>
      </c>
      <c r="J198" s="11">
        <v>10537</v>
      </c>
      <c r="K198" s="10"/>
      <c r="L198" s="69"/>
      <c r="M198" s="10" t="s">
        <v>102</v>
      </c>
    </row>
    <row r="199" spans="1:13" ht="26.65" customHeight="1">
      <c r="A199" s="9" t="s">
        <v>796</v>
      </c>
      <c r="B199" s="9" t="s">
        <v>797</v>
      </c>
      <c r="C199" s="10" t="s">
        <v>380</v>
      </c>
      <c r="D199" s="10" t="s">
        <v>793</v>
      </c>
      <c r="E199" s="11">
        <v>6341</v>
      </c>
      <c r="F199" s="11">
        <v>6250</v>
      </c>
      <c r="G199" s="11">
        <v>6311</v>
      </c>
      <c r="H199" s="11">
        <v>6253</v>
      </c>
      <c r="I199" s="11">
        <v>6228</v>
      </c>
      <c r="J199" s="11">
        <v>6151</v>
      </c>
      <c r="K199" s="10"/>
      <c r="L199" s="69"/>
      <c r="M199" s="10" t="s">
        <v>102</v>
      </c>
    </row>
    <row r="200" spans="1:13" ht="26.65" customHeight="1">
      <c r="A200" s="9"/>
      <c r="B200" s="9" t="s">
        <v>407</v>
      </c>
      <c r="C200" s="10" t="s">
        <v>380</v>
      </c>
      <c r="D200" s="10" t="s">
        <v>793</v>
      </c>
      <c r="E200" s="11">
        <f t="shared" ref="E200:J200" si="25">SUM(E197:E199)</f>
        <v>18620</v>
      </c>
      <c r="F200" s="11">
        <f t="shared" si="25"/>
        <v>19100</v>
      </c>
      <c r="G200" s="11">
        <f t="shared" si="25"/>
        <v>19682</v>
      </c>
      <c r="H200" s="11">
        <f t="shared" si="25"/>
        <v>19769</v>
      </c>
      <c r="I200" s="11">
        <f t="shared" si="25"/>
        <v>20316</v>
      </c>
      <c r="J200" s="11">
        <f t="shared" si="25"/>
        <v>20294</v>
      </c>
      <c r="K200" s="10"/>
      <c r="L200" s="69"/>
      <c r="M200" s="10" t="s">
        <v>102</v>
      </c>
    </row>
    <row r="201" spans="1:13" ht="26.65" customHeight="1">
      <c r="A201" s="146" t="s">
        <v>798</v>
      </c>
      <c r="B201" s="146" t="s">
        <v>799</v>
      </c>
      <c r="C201" s="146" t="str">
        <f t="shared" ref="C201:L201" si="26">C$3</f>
        <v>GRI</v>
      </c>
      <c r="D201" s="146" t="str">
        <f t="shared" si="26"/>
        <v>ESRS</v>
      </c>
      <c r="E201" s="146" t="str">
        <f t="shared" si="26"/>
        <v>Référence 2019</v>
      </c>
      <c r="F201" s="146">
        <f t="shared" si="26"/>
        <v>2020</v>
      </c>
      <c r="G201" s="146">
        <f t="shared" si="26"/>
        <v>2021</v>
      </c>
      <c r="H201" s="146">
        <f t="shared" si="26"/>
        <v>2022</v>
      </c>
      <c r="I201" s="146">
        <f t="shared" si="26"/>
        <v>2023</v>
      </c>
      <c r="J201" s="146">
        <f t="shared" si="26"/>
        <v>2024</v>
      </c>
      <c r="K201" s="146" t="str">
        <f t="shared" si="26"/>
        <v>Objectif/Target 2025</v>
      </c>
      <c r="L201" s="146" t="str">
        <f t="shared" si="26"/>
        <v>Objectif/Target 2030</v>
      </c>
      <c r="M201" s="146" t="str">
        <f>M$3</f>
        <v>Unité/Unit</v>
      </c>
    </row>
    <row r="202" spans="1:13" ht="26.65" customHeight="1">
      <c r="A202" s="66" t="s">
        <v>800</v>
      </c>
      <c r="B202" s="66" t="s">
        <v>801</v>
      </c>
      <c r="C202" s="113" t="s">
        <v>802</v>
      </c>
      <c r="D202" s="113" t="s">
        <v>803</v>
      </c>
      <c r="E202" s="26">
        <v>107</v>
      </c>
      <c r="F202" s="26">
        <v>132</v>
      </c>
      <c r="G202" s="26">
        <v>144</v>
      </c>
      <c r="H202" s="26">
        <v>153</v>
      </c>
      <c r="I202" s="28">
        <v>129</v>
      </c>
      <c r="J202" s="114">
        <v>153</v>
      </c>
      <c r="K202" s="246"/>
      <c r="L202" s="234"/>
      <c r="M202" s="21" t="s">
        <v>123</v>
      </c>
    </row>
    <row r="203" spans="1:13" ht="26.65" customHeight="1">
      <c r="A203" s="66" t="s">
        <v>804</v>
      </c>
      <c r="B203" s="66" t="s">
        <v>805</v>
      </c>
      <c r="C203" s="113" t="s">
        <v>802</v>
      </c>
      <c r="D203" s="113" t="s">
        <v>803</v>
      </c>
      <c r="E203" s="26">
        <v>66</v>
      </c>
      <c r="F203" s="26">
        <v>17</v>
      </c>
      <c r="G203" s="26">
        <v>31</v>
      </c>
      <c r="H203" s="26">
        <v>29</v>
      </c>
      <c r="I203" s="28">
        <v>34</v>
      </c>
      <c r="J203" s="114">
        <v>42</v>
      </c>
      <c r="K203" s="246"/>
      <c r="L203" s="234"/>
      <c r="M203" s="21" t="s">
        <v>123</v>
      </c>
    </row>
    <row r="204" spans="1:13" ht="26.65" customHeight="1">
      <c r="A204" s="66" t="s">
        <v>806</v>
      </c>
      <c r="B204" s="66" t="s">
        <v>786</v>
      </c>
      <c r="C204" s="16" t="str">
        <f>C195</f>
        <v>406-1</v>
      </c>
      <c r="D204" s="16" t="s">
        <v>807</v>
      </c>
      <c r="E204" s="28">
        <f>E195</f>
        <v>6</v>
      </c>
      <c r="F204" s="28">
        <f>F195</f>
        <v>8</v>
      </c>
      <c r="G204" s="28">
        <f>G195</f>
        <v>3</v>
      </c>
      <c r="H204" s="28">
        <f>H195</f>
        <v>2</v>
      </c>
      <c r="I204" s="28">
        <f>I195</f>
        <v>8</v>
      </c>
      <c r="J204" s="114">
        <v>30</v>
      </c>
      <c r="K204" s="21"/>
      <c r="L204" s="234"/>
      <c r="M204" s="21" t="s">
        <v>123</v>
      </c>
    </row>
    <row r="205" spans="1:13" ht="26.65" hidden="1" customHeight="1">
      <c r="A205" s="85" t="s">
        <v>808</v>
      </c>
      <c r="B205" s="85" t="s">
        <v>809</v>
      </c>
      <c r="C205" s="101"/>
      <c r="D205" s="101" t="s">
        <v>803</v>
      </c>
      <c r="E205" s="100" t="s">
        <v>103</v>
      </c>
      <c r="F205" s="100" t="s">
        <v>103</v>
      </c>
      <c r="G205" s="100" t="s">
        <v>103</v>
      </c>
      <c r="H205" s="100" t="s">
        <v>103</v>
      </c>
      <c r="I205" s="100" t="s">
        <v>103</v>
      </c>
      <c r="J205" s="104">
        <v>0</v>
      </c>
      <c r="K205" s="116"/>
      <c r="L205" s="227"/>
      <c r="M205" s="116" t="s">
        <v>123</v>
      </c>
    </row>
    <row r="206" spans="1:13" s="198" customFormat="1" ht="26.65" customHeight="1">
      <c r="A206" s="208" t="s">
        <v>810</v>
      </c>
      <c r="B206" s="208" t="s">
        <v>811</v>
      </c>
      <c r="C206" s="196"/>
      <c r="D206" s="196" t="s">
        <v>813</v>
      </c>
      <c r="E206" s="247" t="s">
        <v>103</v>
      </c>
      <c r="F206" s="247" t="s">
        <v>103</v>
      </c>
      <c r="G206" s="247" t="s">
        <v>103</v>
      </c>
      <c r="H206" s="247" t="s">
        <v>103</v>
      </c>
      <c r="I206" s="247" t="s">
        <v>103</v>
      </c>
      <c r="J206" s="197">
        <v>10000</v>
      </c>
      <c r="K206" s="196"/>
      <c r="L206" s="228"/>
      <c r="M206" s="196" t="s">
        <v>812</v>
      </c>
    </row>
    <row r="207" spans="1:13" ht="26.65" customHeight="1">
      <c r="A207" s="66" t="s">
        <v>814</v>
      </c>
      <c r="B207" s="66" t="s">
        <v>815</v>
      </c>
      <c r="C207" s="16"/>
      <c r="D207" s="255" t="s">
        <v>816</v>
      </c>
      <c r="E207" s="256" t="s">
        <v>103</v>
      </c>
      <c r="F207" s="256" t="s">
        <v>103</v>
      </c>
      <c r="G207" s="256" t="s">
        <v>103</v>
      </c>
      <c r="H207" s="256" t="s">
        <v>103</v>
      </c>
      <c r="I207" s="256" t="s">
        <v>103</v>
      </c>
      <c r="J207" s="257">
        <v>1</v>
      </c>
      <c r="K207" s="21"/>
      <c r="L207" s="234"/>
      <c r="M207" s="21" t="s">
        <v>123</v>
      </c>
    </row>
    <row r="208" spans="1:13" ht="26.65" customHeight="1">
      <c r="A208" s="66" t="s">
        <v>817</v>
      </c>
      <c r="B208" s="66" t="s">
        <v>818</v>
      </c>
      <c r="C208" s="16"/>
      <c r="D208" s="117" t="s">
        <v>816</v>
      </c>
      <c r="E208" s="248" t="s">
        <v>103</v>
      </c>
      <c r="F208" s="248" t="s">
        <v>103</v>
      </c>
      <c r="G208" s="248" t="s">
        <v>103</v>
      </c>
      <c r="H208" s="248" t="s">
        <v>103</v>
      </c>
      <c r="I208" s="248" t="s">
        <v>103</v>
      </c>
      <c r="J208" s="118">
        <v>0</v>
      </c>
      <c r="K208" s="21"/>
      <c r="L208" s="234"/>
      <c r="M208" s="21" t="s">
        <v>123</v>
      </c>
    </row>
    <row r="209" spans="1:13" s="198" customFormat="1" ht="26.65" customHeight="1">
      <c r="A209" s="208" t="s">
        <v>819</v>
      </c>
      <c r="B209" s="208" t="s">
        <v>820</v>
      </c>
      <c r="C209" s="196"/>
      <c r="D209" s="196" t="s">
        <v>821</v>
      </c>
      <c r="E209" s="247" t="s">
        <v>103</v>
      </c>
      <c r="F209" s="247" t="s">
        <v>103</v>
      </c>
      <c r="G209" s="247" t="s">
        <v>103</v>
      </c>
      <c r="H209" s="247" t="s">
        <v>103</v>
      </c>
      <c r="I209" s="247" t="s">
        <v>103</v>
      </c>
      <c r="J209" s="197">
        <v>0</v>
      </c>
      <c r="K209" s="196"/>
      <c r="L209" s="228"/>
      <c r="M209" s="196" t="s">
        <v>812</v>
      </c>
    </row>
    <row r="210" spans="1:13" ht="26.65" hidden="1" customHeight="1">
      <c r="A210" s="85" t="s">
        <v>822</v>
      </c>
      <c r="B210" s="85"/>
      <c r="C210" s="101"/>
      <c r="D210" s="101" t="s">
        <v>823</v>
      </c>
      <c r="E210" s="100"/>
      <c r="F210" s="100"/>
      <c r="G210" s="100"/>
      <c r="H210" s="100"/>
      <c r="I210" s="100"/>
      <c r="J210" s="104">
        <v>0</v>
      </c>
      <c r="K210" s="116"/>
      <c r="L210" s="227"/>
      <c r="M210" s="100"/>
    </row>
    <row r="211" spans="1:13" ht="26.65" hidden="1" customHeight="1">
      <c r="A211" s="85" t="s">
        <v>824</v>
      </c>
      <c r="B211" s="85"/>
      <c r="C211" s="101"/>
      <c r="D211" s="101" t="s">
        <v>825</v>
      </c>
      <c r="E211" s="100"/>
      <c r="F211" s="100"/>
      <c r="G211" s="100"/>
      <c r="H211" s="100"/>
      <c r="I211" s="100"/>
      <c r="J211" s="104">
        <v>0</v>
      </c>
      <c r="K211" s="116"/>
      <c r="L211" s="227"/>
      <c r="M211" s="100"/>
    </row>
    <row r="212" spans="1:13" ht="26.65" hidden="1" customHeight="1">
      <c r="A212" s="85" t="s">
        <v>826</v>
      </c>
      <c r="B212" s="85"/>
      <c r="C212" s="101"/>
      <c r="D212" s="101" t="s">
        <v>827</v>
      </c>
      <c r="E212" s="100"/>
      <c r="F212" s="100"/>
      <c r="G212" s="100"/>
      <c r="H212" s="100"/>
      <c r="I212" s="100"/>
      <c r="J212" s="104">
        <v>0</v>
      </c>
      <c r="K212" s="116"/>
      <c r="L212" s="227"/>
      <c r="M212" s="100"/>
    </row>
    <row r="213" spans="1:13" ht="26.65" hidden="1" customHeight="1">
      <c r="A213" s="85" t="s">
        <v>828</v>
      </c>
      <c r="B213" s="85"/>
      <c r="C213" s="101"/>
      <c r="D213" s="101" t="s">
        <v>829</v>
      </c>
      <c r="E213" s="100"/>
      <c r="F213" s="100"/>
      <c r="G213" s="100"/>
      <c r="H213" s="100"/>
      <c r="I213" s="100"/>
      <c r="J213" s="104">
        <v>0</v>
      </c>
      <c r="K213" s="116"/>
      <c r="L213" s="227"/>
      <c r="M213" s="100"/>
    </row>
    <row r="214" spans="1:13" ht="26.65" customHeight="1">
      <c r="A214" s="206"/>
      <c r="B214" s="206"/>
      <c r="C214" s="97"/>
      <c r="D214" s="97"/>
      <c r="E214" s="46"/>
      <c r="F214" s="46"/>
      <c r="G214" s="46"/>
      <c r="H214" s="46"/>
      <c r="I214" s="46"/>
      <c r="J214" s="46"/>
      <c r="K214" s="97"/>
      <c r="L214" s="97"/>
      <c r="M214" s="46"/>
    </row>
    <row r="215" spans="1:13" ht="26.65" customHeight="1">
      <c r="A215" s="73" t="s">
        <v>830</v>
      </c>
      <c r="B215" s="73" t="s">
        <v>831</v>
      </c>
      <c r="C215" s="73"/>
      <c r="D215" s="73"/>
      <c r="E215" s="73"/>
      <c r="F215" s="73"/>
      <c r="G215" s="73"/>
      <c r="H215" s="73"/>
      <c r="I215" s="73"/>
      <c r="J215" s="73"/>
      <c r="K215" s="73"/>
      <c r="L215" s="119"/>
      <c r="M215" s="73"/>
    </row>
    <row r="216" spans="1:13" ht="26.65" customHeight="1">
      <c r="A216" s="210"/>
      <c r="B216" s="206"/>
      <c r="C216" s="97"/>
      <c r="D216" s="97"/>
      <c r="E216" s="46"/>
      <c r="F216" s="46"/>
      <c r="G216" s="46"/>
      <c r="H216" s="46"/>
      <c r="I216" s="46"/>
      <c r="J216" s="46"/>
      <c r="K216" s="97"/>
      <c r="L216" s="97"/>
      <c r="M216" s="46"/>
    </row>
    <row r="217" spans="1:13" ht="26.65" customHeight="1">
      <c r="A217" s="73" t="s">
        <v>832</v>
      </c>
      <c r="B217" s="73" t="s">
        <v>833</v>
      </c>
      <c r="C217" s="73"/>
      <c r="D217" s="73"/>
      <c r="E217" s="73"/>
      <c r="F217" s="73"/>
      <c r="G217" s="73"/>
      <c r="H217" s="73"/>
      <c r="I217" s="73"/>
      <c r="J217" s="73"/>
      <c r="K217" s="73"/>
      <c r="L217" s="119"/>
      <c r="M217" s="73"/>
    </row>
    <row r="218" spans="1:13" ht="26.65" customHeight="1">
      <c r="A218" s="74" t="s">
        <v>834</v>
      </c>
      <c r="B218" s="74" t="s">
        <v>835</v>
      </c>
      <c r="C218" s="3" t="str">
        <f t="shared" ref="C218:L218" si="27">C$3</f>
        <v>GRI</v>
      </c>
      <c r="D218" s="3" t="str">
        <f t="shared" si="27"/>
        <v>ESRS</v>
      </c>
      <c r="E218" s="3" t="str">
        <f t="shared" si="27"/>
        <v>Référence 2019</v>
      </c>
      <c r="F218" s="39">
        <f t="shared" si="27"/>
        <v>2020</v>
      </c>
      <c r="G218" s="39">
        <f t="shared" si="27"/>
        <v>2021</v>
      </c>
      <c r="H218" s="39">
        <f t="shared" si="27"/>
        <v>2022</v>
      </c>
      <c r="I218" s="39">
        <f t="shared" si="27"/>
        <v>2023</v>
      </c>
      <c r="J218" s="39">
        <f t="shared" si="27"/>
        <v>2024</v>
      </c>
      <c r="K218" s="3" t="str">
        <f t="shared" si="27"/>
        <v>Objectif/Target 2025</v>
      </c>
      <c r="L218" s="3" t="str">
        <f t="shared" si="27"/>
        <v>Objectif/Target 2030</v>
      </c>
      <c r="M218" s="3" t="str">
        <f>M$3</f>
        <v>Unité/Unit</v>
      </c>
    </row>
    <row r="219" spans="1:13" ht="26.65" customHeight="1">
      <c r="A219" s="9" t="s">
        <v>836</v>
      </c>
      <c r="B219" s="9" t="s">
        <v>837</v>
      </c>
      <c r="C219" s="10" t="s">
        <v>838</v>
      </c>
      <c r="D219" s="10" t="s">
        <v>192</v>
      </c>
      <c r="E219" s="29">
        <v>0</v>
      </c>
      <c r="F219" s="29">
        <v>1</v>
      </c>
      <c r="G219" s="29">
        <v>0</v>
      </c>
      <c r="H219" s="29">
        <v>0</v>
      </c>
      <c r="I219" s="189">
        <v>0</v>
      </c>
      <c r="J219" s="189">
        <v>0</v>
      </c>
      <c r="K219" s="10"/>
      <c r="L219" s="283">
        <v>0</v>
      </c>
      <c r="M219" s="10" t="s">
        <v>123</v>
      </c>
    </row>
    <row r="220" spans="1:13" ht="26.65" customHeight="1">
      <c r="A220" s="9" t="s">
        <v>839</v>
      </c>
      <c r="B220" s="9" t="s">
        <v>840</v>
      </c>
      <c r="C220" s="10" t="s">
        <v>838</v>
      </c>
      <c r="D220" s="10" t="s">
        <v>192</v>
      </c>
      <c r="E220" s="29">
        <v>7</v>
      </c>
      <c r="F220" s="29">
        <v>7</v>
      </c>
      <c r="G220" s="29">
        <v>6</v>
      </c>
      <c r="H220" s="29">
        <v>2</v>
      </c>
      <c r="I220" s="189">
        <v>6</v>
      </c>
      <c r="J220" s="189">
        <v>2</v>
      </c>
      <c r="K220" s="10"/>
      <c r="L220" s="237"/>
      <c r="M220" s="10" t="s">
        <v>123</v>
      </c>
    </row>
    <row r="221" spans="1:13" ht="26.65" customHeight="1">
      <c r="A221" s="9" t="s">
        <v>841</v>
      </c>
      <c r="B221" s="9" t="s">
        <v>842</v>
      </c>
      <c r="C221" s="10" t="s">
        <v>838</v>
      </c>
      <c r="D221" s="10" t="s">
        <v>192</v>
      </c>
      <c r="E221" s="29">
        <v>132</v>
      </c>
      <c r="F221" s="29">
        <v>138</v>
      </c>
      <c r="G221" s="29">
        <v>119</v>
      </c>
      <c r="H221" s="29">
        <v>120</v>
      </c>
      <c r="I221" s="189">
        <v>122</v>
      </c>
      <c r="J221" s="189">
        <v>138</v>
      </c>
      <c r="K221" s="10"/>
      <c r="L221" s="237"/>
      <c r="M221" s="10" t="s">
        <v>123</v>
      </c>
    </row>
    <row r="222" spans="1:13" ht="26.65" customHeight="1">
      <c r="A222" s="9"/>
      <c r="B222" s="9" t="s">
        <v>843</v>
      </c>
      <c r="C222" s="10" t="s">
        <v>838</v>
      </c>
      <c r="D222" s="10" t="s">
        <v>192</v>
      </c>
      <c r="E222" s="27" t="s">
        <v>103</v>
      </c>
      <c r="F222" s="27" t="s">
        <v>103</v>
      </c>
      <c r="G222" s="27" t="s">
        <v>103</v>
      </c>
      <c r="H222" s="27" t="s">
        <v>103</v>
      </c>
      <c r="I222" s="27" t="s">
        <v>103</v>
      </c>
      <c r="J222" s="189">
        <v>9</v>
      </c>
      <c r="K222" s="10"/>
      <c r="L222" s="69"/>
      <c r="M222" s="10" t="s">
        <v>123</v>
      </c>
    </row>
    <row r="223" spans="1:13" ht="26.65" customHeight="1">
      <c r="A223" s="9"/>
      <c r="B223" s="9" t="s">
        <v>844</v>
      </c>
      <c r="C223" s="10" t="s">
        <v>838</v>
      </c>
      <c r="D223" s="10" t="s">
        <v>192</v>
      </c>
      <c r="E223" s="27" t="s">
        <v>103</v>
      </c>
      <c r="F223" s="27" t="s">
        <v>103</v>
      </c>
      <c r="G223" s="27" t="s">
        <v>103</v>
      </c>
      <c r="H223" s="27" t="s">
        <v>103</v>
      </c>
      <c r="I223" s="27" t="s">
        <v>103</v>
      </c>
      <c r="J223" s="189">
        <v>75</v>
      </c>
      <c r="K223" s="10"/>
      <c r="L223" s="69"/>
      <c r="M223" s="10" t="s">
        <v>123</v>
      </c>
    </row>
    <row r="224" spans="1:13" ht="26.65" customHeight="1">
      <c r="A224" s="9"/>
      <c r="B224" s="9" t="s">
        <v>845</v>
      </c>
      <c r="C224" s="10" t="s">
        <v>838</v>
      </c>
      <c r="D224" s="10" t="s">
        <v>192</v>
      </c>
      <c r="E224" s="27" t="s">
        <v>103</v>
      </c>
      <c r="F224" s="27" t="s">
        <v>103</v>
      </c>
      <c r="G224" s="27" t="s">
        <v>103</v>
      </c>
      <c r="H224" s="27" t="s">
        <v>103</v>
      </c>
      <c r="I224" s="27" t="s">
        <v>103</v>
      </c>
      <c r="J224" s="189">
        <v>202</v>
      </c>
      <c r="K224" s="10"/>
      <c r="L224" s="69"/>
      <c r="M224" s="10" t="s">
        <v>123</v>
      </c>
    </row>
    <row r="225" spans="1:13" ht="26.65" hidden="1" customHeight="1">
      <c r="A225" s="18" t="s">
        <v>846</v>
      </c>
      <c r="B225" s="18" t="s">
        <v>847</v>
      </c>
      <c r="C225" s="19" t="s">
        <v>838</v>
      </c>
      <c r="D225" s="19" t="s">
        <v>192</v>
      </c>
      <c r="E225" s="53" t="s">
        <v>321</v>
      </c>
      <c r="F225" s="53" t="s">
        <v>322</v>
      </c>
      <c r="G225" s="53" t="s">
        <v>321</v>
      </c>
      <c r="H225" s="53" t="s">
        <v>848</v>
      </c>
      <c r="I225" s="53" t="s">
        <v>321</v>
      </c>
      <c r="J225" s="215">
        <v>0</v>
      </c>
      <c r="K225" s="19"/>
      <c r="L225" s="229" t="s">
        <v>849</v>
      </c>
      <c r="M225" s="19"/>
    </row>
    <row r="226" spans="1:13" ht="26.65" hidden="1" customHeight="1">
      <c r="A226" s="18" t="s">
        <v>850</v>
      </c>
      <c r="B226" s="18" t="s">
        <v>851</v>
      </c>
      <c r="C226" s="19" t="s">
        <v>838</v>
      </c>
      <c r="D226" s="19" t="s">
        <v>192</v>
      </c>
      <c r="E226" s="54" t="s">
        <v>40</v>
      </c>
      <c r="F226" s="53" t="s">
        <v>852</v>
      </c>
      <c r="G226" s="53" t="s">
        <v>853</v>
      </c>
      <c r="H226" s="53" t="s">
        <v>848</v>
      </c>
      <c r="I226" s="53" t="s">
        <v>854</v>
      </c>
      <c r="J226" s="215">
        <v>0</v>
      </c>
      <c r="K226" s="19"/>
      <c r="L226" s="229" t="s">
        <v>849</v>
      </c>
      <c r="M226" s="19"/>
    </row>
    <row r="227" spans="1:13" ht="26.65" customHeight="1">
      <c r="A227" s="9" t="s">
        <v>855</v>
      </c>
      <c r="B227" s="9" t="s">
        <v>856</v>
      </c>
      <c r="C227" s="10" t="s">
        <v>838</v>
      </c>
      <c r="D227" s="10" t="s">
        <v>192</v>
      </c>
      <c r="E227" s="27" t="s">
        <v>103</v>
      </c>
      <c r="F227" s="27" t="s">
        <v>103</v>
      </c>
      <c r="G227" s="27" t="s">
        <v>103</v>
      </c>
      <c r="H227" s="27" t="s">
        <v>103</v>
      </c>
      <c r="I227" s="27" t="s">
        <v>103</v>
      </c>
      <c r="J227" s="189">
        <v>0.5</v>
      </c>
      <c r="K227" s="10"/>
      <c r="L227" s="69"/>
      <c r="M227" s="10"/>
    </row>
    <row r="228" spans="1:13" ht="26.65" customHeight="1">
      <c r="A228" s="9" t="s">
        <v>857</v>
      </c>
      <c r="B228" s="9" t="s">
        <v>858</v>
      </c>
      <c r="C228" s="10" t="s">
        <v>838</v>
      </c>
      <c r="D228" s="10" t="s">
        <v>192</v>
      </c>
      <c r="E228" s="27" t="s">
        <v>103</v>
      </c>
      <c r="F228" s="27" t="s">
        <v>103</v>
      </c>
      <c r="G228" s="27" t="s">
        <v>103</v>
      </c>
      <c r="H228" s="27" t="s">
        <v>103</v>
      </c>
      <c r="I228" s="27" t="s">
        <v>103</v>
      </c>
      <c r="J228" s="189">
        <v>3.6</v>
      </c>
      <c r="K228" s="10"/>
      <c r="L228" s="69"/>
      <c r="M228" s="10"/>
    </row>
    <row r="229" spans="1:13" ht="26.65" customHeight="1">
      <c r="A229" s="9" t="s">
        <v>859</v>
      </c>
      <c r="B229" s="9" t="s">
        <v>860</v>
      </c>
      <c r="C229" s="10" t="s">
        <v>838</v>
      </c>
      <c r="D229" s="10" t="s">
        <v>192</v>
      </c>
      <c r="E229" s="29">
        <v>59</v>
      </c>
      <c r="F229" s="29">
        <v>58</v>
      </c>
      <c r="G229" s="29">
        <v>53</v>
      </c>
      <c r="H229" s="29">
        <v>71</v>
      </c>
      <c r="I229" s="189">
        <v>62</v>
      </c>
      <c r="J229" s="189">
        <v>57</v>
      </c>
      <c r="K229" s="10"/>
      <c r="L229" s="237"/>
      <c r="M229" s="10" t="s">
        <v>123</v>
      </c>
    </row>
    <row r="230" spans="1:13" ht="26.65" customHeight="1">
      <c r="A230" s="9" t="s">
        <v>861</v>
      </c>
      <c r="B230" s="9" t="s">
        <v>862</v>
      </c>
      <c r="C230" s="10" t="s">
        <v>838</v>
      </c>
      <c r="D230" s="10" t="s">
        <v>192</v>
      </c>
      <c r="E230" s="27" t="s">
        <v>124</v>
      </c>
      <c r="F230" s="29">
        <v>21</v>
      </c>
      <c r="G230" s="29">
        <v>21</v>
      </c>
      <c r="H230" s="29">
        <v>20</v>
      </c>
      <c r="I230" s="189">
        <v>20</v>
      </c>
      <c r="J230" s="189">
        <v>20</v>
      </c>
      <c r="K230" s="224"/>
      <c r="L230" s="69"/>
      <c r="M230" s="10" t="s">
        <v>342</v>
      </c>
    </row>
    <row r="231" spans="1:13" ht="26.65" customHeight="1">
      <c r="A231" s="74" t="s">
        <v>863</v>
      </c>
      <c r="B231" s="74" t="s">
        <v>864</v>
      </c>
      <c r="C231" s="3" t="str">
        <f t="shared" ref="C231:J231" si="28">C$3</f>
        <v>GRI</v>
      </c>
      <c r="D231" s="3" t="str">
        <f t="shared" si="28"/>
        <v>ESRS</v>
      </c>
      <c r="E231" s="3" t="str">
        <f t="shared" si="28"/>
        <v>Référence 2019</v>
      </c>
      <c r="F231" s="39">
        <f t="shared" si="28"/>
        <v>2020</v>
      </c>
      <c r="G231" s="39">
        <f t="shared" si="28"/>
        <v>2021</v>
      </c>
      <c r="H231" s="39">
        <f t="shared" si="28"/>
        <v>2022</v>
      </c>
      <c r="I231" s="39">
        <f t="shared" si="28"/>
        <v>2023</v>
      </c>
      <c r="J231" s="39">
        <f t="shared" si="28"/>
        <v>2024</v>
      </c>
      <c r="K231" s="3" t="str">
        <f>K$3</f>
        <v>Objectif/Target 2025</v>
      </c>
      <c r="L231" s="3" t="str">
        <f>L$3</f>
        <v>Objectif/Target 2030</v>
      </c>
      <c r="M231" s="3" t="str">
        <f>M$3</f>
        <v>Unité/Unit</v>
      </c>
    </row>
    <row r="232" spans="1:13" ht="26.65" customHeight="1">
      <c r="A232" s="9" t="s">
        <v>865</v>
      </c>
      <c r="B232" s="9" t="s">
        <v>866</v>
      </c>
      <c r="C232" s="10" t="s">
        <v>867</v>
      </c>
      <c r="D232" s="10" t="s">
        <v>192</v>
      </c>
      <c r="E232" s="194">
        <v>1</v>
      </c>
      <c r="F232" s="194">
        <v>1</v>
      </c>
      <c r="G232" s="194">
        <v>1</v>
      </c>
      <c r="H232" s="194">
        <v>1</v>
      </c>
      <c r="I232" s="194">
        <v>1</v>
      </c>
      <c r="J232" s="194">
        <v>1</v>
      </c>
      <c r="K232" s="10"/>
      <c r="L232" s="10"/>
      <c r="M232" s="16" t="s">
        <v>29</v>
      </c>
    </row>
    <row r="233" spans="1:13" ht="26.65" customHeight="1">
      <c r="A233" s="9" t="s">
        <v>868</v>
      </c>
      <c r="B233" s="9" t="s">
        <v>869</v>
      </c>
      <c r="C233" s="10" t="s">
        <v>870</v>
      </c>
      <c r="D233" s="10" t="s">
        <v>192</v>
      </c>
      <c r="E233" s="194">
        <v>0.9</v>
      </c>
      <c r="F233" s="194">
        <v>0.91</v>
      </c>
      <c r="G233" s="194">
        <v>0.9</v>
      </c>
      <c r="H233" s="194">
        <v>0.88</v>
      </c>
      <c r="I233" s="216">
        <v>0.89100000000000001</v>
      </c>
      <c r="J233" s="25">
        <v>0.89700000000000002</v>
      </c>
      <c r="K233" s="10"/>
      <c r="L233" s="10"/>
      <c r="M233" s="16" t="s">
        <v>29</v>
      </c>
    </row>
    <row r="234" spans="1:13" ht="26.65" customHeight="1">
      <c r="A234" s="9" t="s">
        <v>871</v>
      </c>
      <c r="B234" s="9" t="s">
        <v>872</v>
      </c>
      <c r="C234" s="10" t="s">
        <v>870</v>
      </c>
      <c r="D234" s="10" t="s">
        <v>192</v>
      </c>
      <c r="E234" s="27" t="s">
        <v>103</v>
      </c>
      <c r="F234" s="27" t="s">
        <v>103</v>
      </c>
      <c r="G234" s="27" t="s">
        <v>103</v>
      </c>
      <c r="H234" s="27" t="s">
        <v>103</v>
      </c>
      <c r="I234" s="27" t="s">
        <v>103</v>
      </c>
      <c r="J234" s="25">
        <v>0.97799999999999998</v>
      </c>
      <c r="K234" s="268">
        <v>0.8</v>
      </c>
      <c r="L234" s="10"/>
      <c r="M234" s="16" t="s">
        <v>29</v>
      </c>
    </row>
    <row r="235" spans="1:13" ht="26.65" customHeight="1">
      <c r="A235" s="9" t="s">
        <v>873</v>
      </c>
      <c r="B235" s="9" t="s">
        <v>874</v>
      </c>
      <c r="C235" s="10" t="s">
        <v>870</v>
      </c>
      <c r="D235" s="10" t="s">
        <v>192</v>
      </c>
      <c r="E235" s="194">
        <v>0.73</v>
      </c>
      <c r="F235" s="194">
        <v>0.73</v>
      </c>
      <c r="G235" s="194">
        <v>0.73</v>
      </c>
      <c r="H235" s="194">
        <v>0.74</v>
      </c>
      <c r="I235" s="216">
        <v>0.88300000000000001</v>
      </c>
      <c r="J235" s="25">
        <v>0.92700000000000005</v>
      </c>
      <c r="K235" s="268"/>
      <c r="L235" s="10"/>
      <c r="M235" s="16" t="s">
        <v>29</v>
      </c>
    </row>
    <row r="236" spans="1:13" ht="26.65" customHeight="1">
      <c r="A236" s="206"/>
      <c r="B236" s="206"/>
      <c r="C236" s="97"/>
      <c r="D236" s="97"/>
      <c r="E236" s="46"/>
      <c r="F236" s="46"/>
      <c r="G236" s="46"/>
      <c r="H236" s="46"/>
      <c r="I236" s="46"/>
      <c r="J236" s="46"/>
      <c r="K236" s="97"/>
      <c r="L236" s="97"/>
      <c r="M236" s="46"/>
    </row>
    <row r="237" spans="1:13" ht="26.65" customHeight="1">
      <c r="A237" s="73" t="s">
        <v>875</v>
      </c>
      <c r="B237" s="73" t="s">
        <v>876</v>
      </c>
      <c r="C237" s="73"/>
      <c r="D237" s="73"/>
      <c r="E237" s="73"/>
      <c r="F237" s="73"/>
      <c r="G237" s="73"/>
      <c r="H237" s="73"/>
      <c r="I237" s="73"/>
      <c r="J237" s="73"/>
      <c r="K237" s="73"/>
      <c r="L237" s="119"/>
      <c r="M237" s="73"/>
    </row>
    <row r="238" spans="1:13" ht="26.65" customHeight="1">
      <c r="A238" s="74" t="s">
        <v>877</v>
      </c>
      <c r="B238" s="74" t="s">
        <v>878</v>
      </c>
      <c r="C238" s="3" t="str">
        <f t="shared" ref="C238:J238" si="29">C$3</f>
        <v>GRI</v>
      </c>
      <c r="D238" s="3" t="str">
        <f t="shared" si="29"/>
        <v>ESRS</v>
      </c>
      <c r="E238" s="3" t="str">
        <f t="shared" si="29"/>
        <v>Référence 2019</v>
      </c>
      <c r="F238" s="39">
        <f t="shared" si="29"/>
        <v>2020</v>
      </c>
      <c r="G238" s="39">
        <f t="shared" si="29"/>
        <v>2021</v>
      </c>
      <c r="H238" s="39">
        <f t="shared" si="29"/>
        <v>2022</v>
      </c>
      <c r="I238" s="39">
        <f t="shared" si="29"/>
        <v>2023</v>
      </c>
      <c r="J238" s="39">
        <f t="shared" si="29"/>
        <v>2024</v>
      </c>
      <c r="K238" s="3" t="str">
        <f>K$3</f>
        <v>Objectif/Target 2025</v>
      </c>
      <c r="L238" s="3" t="str">
        <f>L$3</f>
        <v>Objectif/Target 2030</v>
      </c>
      <c r="M238" s="3" t="str">
        <f>M$3</f>
        <v>Unité/Unit</v>
      </c>
    </row>
    <row r="239" spans="1:13" ht="26.65" customHeight="1">
      <c r="A239" s="9" t="s">
        <v>879</v>
      </c>
      <c r="B239" s="9" t="s">
        <v>880</v>
      </c>
      <c r="C239" s="10"/>
      <c r="D239" s="10" t="s">
        <v>192</v>
      </c>
      <c r="E239" s="29">
        <v>100</v>
      </c>
      <c r="F239" s="77">
        <v>103.5</v>
      </c>
      <c r="G239" s="77">
        <v>97.6</v>
      </c>
      <c r="H239" s="77">
        <v>94.9</v>
      </c>
      <c r="I239" s="189">
        <v>101</v>
      </c>
      <c r="J239" s="189">
        <v>101.4</v>
      </c>
      <c r="K239" s="224"/>
      <c r="L239" s="120"/>
      <c r="M239" s="137" t="s">
        <v>881</v>
      </c>
    </row>
  </sheetData>
  <mergeCells count="1">
    <mergeCell ref="A1:M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2"/>
  <sheetViews>
    <sheetView showRuler="0" zoomScale="46" zoomScaleNormal="80" workbookViewId="0">
      <selection activeCell="L25" sqref="L25"/>
    </sheetView>
  </sheetViews>
  <sheetFormatPr baseColWidth="10" defaultColWidth="13.08984375" defaultRowHeight="24.5" customHeight="1"/>
  <cols>
    <col min="1" max="2" width="90.81640625" customWidth="1"/>
    <col min="3" max="3" width="13.08984375" style="254" customWidth="1"/>
    <col min="4" max="4" width="21.08984375" style="254" customWidth="1"/>
    <col min="5" max="9" width="13.08984375" customWidth="1"/>
    <col min="10" max="10" width="14.81640625" customWidth="1"/>
    <col min="11" max="11" width="26.08984375" customWidth="1"/>
    <col min="12" max="12" width="28.36328125" customWidth="1"/>
  </cols>
  <sheetData>
    <row r="1" spans="1:13" ht="24.5" customHeight="1">
      <c r="A1" s="264" t="s">
        <v>882</v>
      </c>
      <c r="B1" s="265"/>
      <c r="C1" s="265"/>
      <c r="D1" s="265"/>
      <c r="E1" s="265"/>
      <c r="F1" s="265"/>
      <c r="G1" s="265"/>
      <c r="H1" s="265"/>
      <c r="I1" s="265"/>
      <c r="J1" s="265"/>
      <c r="K1" s="265"/>
      <c r="L1" s="265"/>
      <c r="M1" s="265"/>
    </row>
    <row r="2" spans="1:13" ht="24.5" customHeight="1">
      <c r="A2" s="122" t="s">
        <v>883</v>
      </c>
      <c r="B2" s="122" t="s">
        <v>884</v>
      </c>
      <c r="C2" s="123"/>
      <c r="D2" s="122"/>
      <c r="E2" s="124"/>
      <c r="F2" s="124"/>
      <c r="G2" s="124"/>
      <c r="H2" s="124"/>
      <c r="I2" s="124"/>
      <c r="J2" s="124"/>
      <c r="K2" s="124"/>
      <c r="L2" s="130"/>
      <c r="M2" s="122"/>
    </row>
    <row r="3" spans="1:13" ht="24.5" customHeight="1">
      <c r="A3" s="3" t="s">
        <v>885</v>
      </c>
      <c r="B3" s="3" t="s">
        <v>886</v>
      </c>
      <c r="C3" s="3" t="s">
        <v>8</v>
      </c>
      <c r="D3" s="3" t="s">
        <v>9</v>
      </c>
      <c r="E3" s="125">
        <v>2019</v>
      </c>
      <c r="F3" s="125">
        <v>2020</v>
      </c>
      <c r="G3" s="125">
        <v>2021</v>
      </c>
      <c r="H3" s="125">
        <v>2022</v>
      </c>
      <c r="I3" s="125">
        <v>2023</v>
      </c>
      <c r="J3" s="125">
        <v>2024</v>
      </c>
      <c r="K3" s="4" t="s">
        <v>15</v>
      </c>
      <c r="L3" s="4" t="s">
        <v>16</v>
      </c>
      <c r="M3" s="3" t="s">
        <v>7</v>
      </c>
    </row>
    <row r="4" spans="1:13" ht="26.65" customHeight="1">
      <c r="A4" s="146" t="s">
        <v>887</v>
      </c>
      <c r="B4" s="146" t="s">
        <v>888</v>
      </c>
      <c r="C4" s="146" t="str">
        <f t="shared" ref="C4:L4" si="0">C$3</f>
        <v>GRI</v>
      </c>
      <c r="D4" s="146" t="str">
        <f t="shared" si="0"/>
        <v>ESRS</v>
      </c>
      <c r="E4" s="146">
        <f t="shared" si="0"/>
        <v>2019</v>
      </c>
      <c r="F4" s="146">
        <f t="shared" si="0"/>
        <v>2020</v>
      </c>
      <c r="G4" s="146">
        <f t="shared" si="0"/>
        <v>2021</v>
      </c>
      <c r="H4" s="146">
        <f t="shared" si="0"/>
        <v>2022</v>
      </c>
      <c r="I4" s="146">
        <f t="shared" si="0"/>
        <v>2023</v>
      </c>
      <c r="J4" s="146">
        <f t="shared" si="0"/>
        <v>2024</v>
      </c>
      <c r="K4" s="146" t="str">
        <f t="shared" si="0"/>
        <v>Objectif/Target 2025</v>
      </c>
      <c r="L4" s="146" t="str">
        <f t="shared" si="0"/>
        <v>Objectif/Target 2030</v>
      </c>
      <c r="M4" s="146" t="str">
        <f>M$3</f>
        <v>Unité/Unit</v>
      </c>
    </row>
    <row r="5" spans="1:13" ht="24.5" customHeight="1">
      <c r="A5" s="112" t="s">
        <v>889</v>
      </c>
      <c r="B5" s="112" t="s">
        <v>890</v>
      </c>
      <c r="C5" s="10" t="s">
        <v>891</v>
      </c>
      <c r="D5" s="10" t="s">
        <v>892</v>
      </c>
      <c r="E5" s="126" t="s">
        <v>124</v>
      </c>
      <c r="F5" s="126" t="s">
        <v>124</v>
      </c>
      <c r="G5" s="126" t="s">
        <v>124</v>
      </c>
      <c r="H5" s="127">
        <v>0.65</v>
      </c>
      <c r="I5" s="252">
        <v>0.63</v>
      </c>
      <c r="J5" s="127">
        <v>0.77</v>
      </c>
      <c r="K5" s="250">
        <v>1</v>
      </c>
      <c r="L5" s="20"/>
      <c r="M5" s="21" t="s">
        <v>29</v>
      </c>
    </row>
    <row r="6" spans="1:13" ht="24.5" customHeight="1">
      <c r="A6" s="112" t="s">
        <v>893</v>
      </c>
      <c r="B6" s="112" t="s">
        <v>894</v>
      </c>
      <c r="C6" s="10" t="s">
        <v>891</v>
      </c>
      <c r="D6" s="10" t="s">
        <v>895</v>
      </c>
      <c r="E6" s="126" t="s">
        <v>124</v>
      </c>
      <c r="F6" s="126" t="s">
        <v>124</v>
      </c>
      <c r="G6" s="126" t="s">
        <v>124</v>
      </c>
      <c r="H6" s="20" t="s">
        <v>896</v>
      </c>
      <c r="I6" s="252">
        <v>0.81</v>
      </c>
      <c r="J6" s="127">
        <v>0.75</v>
      </c>
      <c r="K6" s="250">
        <v>1</v>
      </c>
      <c r="L6" s="20"/>
      <c r="M6" s="21" t="s">
        <v>29</v>
      </c>
    </row>
    <row r="7" spans="1:13" ht="26.65" customHeight="1">
      <c r="A7" s="146" t="s">
        <v>897</v>
      </c>
      <c r="B7" s="146" t="s">
        <v>898</v>
      </c>
      <c r="C7" s="146" t="str">
        <f t="shared" ref="C7:L7" si="1">C$3</f>
        <v>GRI</v>
      </c>
      <c r="D7" s="146" t="str">
        <f t="shared" si="1"/>
        <v>ESRS</v>
      </c>
      <c r="E7" s="146">
        <f t="shared" si="1"/>
        <v>2019</v>
      </c>
      <c r="F7" s="146">
        <f t="shared" si="1"/>
        <v>2020</v>
      </c>
      <c r="G7" s="146">
        <f t="shared" si="1"/>
        <v>2021</v>
      </c>
      <c r="H7" s="146">
        <f t="shared" si="1"/>
        <v>2022</v>
      </c>
      <c r="I7" s="146">
        <f t="shared" si="1"/>
        <v>2023</v>
      </c>
      <c r="J7" s="146">
        <f t="shared" si="1"/>
        <v>2024</v>
      </c>
      <c r="K7" s="146" t="str">
        <f t="shared" si="1"/>
        <v>Objectif/Target 2025</v>
      </c>
      <c r="L7" s="146" t="str">
        <f t="shared" si="1"/>
        <v>Objectif/Target 2030</v>
      </c>
      <c r="M7" s="146" t="str">
        <f>M$3</f>
        <v>Unité/Unit</v>
      </c>
    </row>
    <row r="8" spans="1:13" ht="24.5" customHeight="1">
      <c r="A8" s="32" t="s">
        <v>899</v>
      </c>
      <c r="B8" s="112" t="s">
        <v>900</v>
      </c>
      <c r="C8" s="6"/>
      <c r="D8" s="10" t="s">
        <v>901</v>
      </c>
      <c r="E8" s="162" t="s">
        <v>103</v>
      </c>
      <c r="F8" s="162" t="s">
        <v>103</v>
      </c>
      <c r="G8" s="162" t="s">
        <v>103</v>
      </c>
      <c r="H8" s="162" t="s">
        <v>103</v>
      </c>
      <c r="I8" s="162" t="s">
        <v>103</v>
      </c>
      <c r="J8" s="140">
        <v>0</v>
      </c>
      <c r="K8" s="13"/>
      <c r="L8" s="13"/>
      <c r="M8" s="10" t="s">
        <v>123</v>
      </c>
    </row>
    <row r="9" spans="1:13" ht="24.5" customHeight="1">
      <c r="A9" s="32" t="s">
        <v>902</v>
      </c>
      <c r="B9" s="163" t="s">
        <v>997</v>
      </c>
      <c r="C9" s="6"/>
      <c r="D9" s="10" t="s">
        <v>901</v>
      </c>
      <c r="E9" s="162" t="s">
        <v>103</v>
      </c>
      <c r="F9" s="162" t="s">
        <v>103</v>
      </c>
      <c r="G9" s="162" t="s">
        <v>103</v>
      </c>
      <c r="H9" s="162" t="s">
        <v>103</v>
      </c>
      <c r="I9" s="162" t="s">
        <v>103</v>
      </c>
      <c r="J9" s="140">
        <v>0</v>
      </c>
      <c r="K9" s="13"/>
      <c r="L9" s="13"/>
      <c r="M9" s="21" t="s">
        <v>129</v>
      </c>
    </row>
    <row r="10" spans="1:13" ht="26.65" customHeight="1">
      <c r="A10" s="146" t="s">
        <v>933</v>
      </c>
      <c r="B10" s="146" t="s">
        <v>934</v>
      </c>
      <c r="C10" s="146" t="str">
        <f t="shared" ref="C10:L10" si="2">C$3</f>
        <v>GRI</v>
      </c>
      <c r="D10" s="146" t="str">
        <f t="shared" si="2"/>
        <v>ESRS</v>
      </c>
      <c r="E10" s="146">
        <f t="shared" si="2"/>
        <v>2019</v>
      </c>
      <c r="F10" s="146">
        <f t="shared" si="2"/>
        <v>2020</v>
      </c>
      <c r="G10" s="146">
        <f t="shared" si="2"/>
        <v>2021</v>
      </c>
      <c r="H10" s="146">
        <f t="shared" si="2"/>
        <v>2022</v>
      </c>
      <c r="I10" s="146">
        <f t="shared" si="2"/>
        <v>2023</v>
      </c>
      <c r="J10" s="146">
        <f t="shared" si="2"/>
        <v>2024</v>
      </c>
      <c r="K10" s="146" t="str">
        <f t="shared" si="2"/>
        <v>Objectif/Target 2025</v>
      </c>
      <c r="L10" s="146" t="str">
        <f t="shared" si="2"/>
        <v>Objectif/Target 2030</v>
      </c>
      <c r="M10" s="146" t="str">
        <f>M$3</f>
        <v>Unité/Unit</v>
      </c>
    </row>
    <row r="11" spans="1:13" ht="24.5" customHeight="1">
      <c r="A11" s="111" t="s">
        <v>935</v>
      </c>
      <c r="B11" s="111" t="s">
        <v>936</v>
      </c>
      <c r="C11" s="10" t="s">
        <v>937</v>
      </c>
      <c r="D11" s="10" t="s">
        <v>938</v>
      </c>
      <c r="E11" s="26">
        <v>13</v>
      </c>
      <c r="F11" s="26">
        <v>13</v>
      </c>
      <c r="G11" s="26">
        <v>13</v>
      </c>
      <c r="H11" s="26">
        <v>13</v>
      </c>
      <c r="I11" s="26">
        <v>13</v>
      </c>
      <c r="J11" s="26">
        <v>13</v>
      </c>
      <c r="K11" s="115"/>
      <c r="L11" s="121"/>
      <c r="M11" s="21" t="s">
        <v>123</v>
      </c>
    </row>
    <row r="12" spans="1:13" ht="24.5" customHeight="1">
      <c r="A12" s="111" t="s">
        <v>939</v>
      </c>
      <c r="B12" s="111" t="s">
        <v>940</v>
      </c>
      <c r="C12" s="10" t="s">
        <v>937</v>
      </c>
      <c r="D12" s="10" t="s">
        <v>941</v>
      </c>
      <c r="E12" s="26">
        <v>4</v>
      </c>
      <c r="F12" s="26">
        <v>4</v>
      </c>
      <c r="G12" s="26">
        <v>4</v>
      </c>
      <c r="H12" s="26">
        <v>4</v>
      </c>
      <c r="I12" s="26">
        <v>4</v>
      </c>
      <c r="J12" s="26">
        <v>4</v>
      </c>
      <c r="K12" s="115"/>
      <c r="L12" s="121"/>
      <c r="M12" s="21" t="s">
        <v>123</v>
      </c>
    </row>
    <row r="13" spans="1:13" ht="24.5" customHeight="1">
      <c r="A13" s="111" t="s">
        <v>942</v>
      </c>
      <c r="B13" s="111" t="s">
        <v>943</v>
      </c>
      <c r="C13" s="10" t="s">
        <v>937</v>
      </c>
      <c r="D13" s="10" t="s">
        <v>938</v>
      </c>
      <c r="E13" s="26">
        <v>2</v>
      </c>
      <c r="F13" s="26">
        <v>2</v>
      </c>
      <c r="G13" s="26">
        <v>2</v>
      </c>
      <c r="H13" s="26">
        <v>2</v>
      </c>
      <c r="I13" s="26">
        <v>2</v>
      </c>
      <c r="J13" s="26">
        <v>2</v>
      </c>
      <c r="K13" s="115"/>
      <c r="L13" s="121"/>
      <c r="M13" s="21" t="s">
        <v>123</v>
      </c>
    </row>
    <row r="14" spans="1:13" ht="26.65" customHeight="1">
      <c r="A14" s="146" t="s">
        <v>944</v>
      </c>
      <c r="B14" s="146" t="s">
        <v>945</v>
      </c>
      <c r="C14" s="146" t="str">
        <f t="shared" ref="C14:L14" si="3">C$3</f>
        <v>GRI</v>
      </c>
      <c r="D14" s="146" t="str">
        <f t="shared" si="3"/>
        <v>ESRS</v>
      </c>
      <c r="E14" s="146">
        <f t="shared" si="3"/>
        <v>2019</v>
      </c>
      <c r="F14" s="146">
        <f t="shared" si="3"/>
        <v>2020</v>
      </c>
      <c r="G14" s="146">
        <f t="shared" si="3"/>
        <v>2021</v>
      </c>
      <c r="H14" s="146">
        <f t="shared" si="3"/>
        <v>2022</v>
      </c>
      <c r="I14" s="146">
        <f t="shared" si="3"/>
        <v>2023</v>
      </c>
      <c r="J14" s="146">
        <f t="shared" si="3"/>
        <v>2024</v>
      </c>
      <c r="K14" s="146" t="str">
        <f t="shared" si="3"/>
        <v>Objectif/Target 2025</v>
      </c>
      <c r="L14" s="146" t="str">
        <f t="shared" si="3"/>
        <v>Objectif/Target 2030</v>
      </c>
      <c r="M14" s="146" t="str">
        <f>M$3</f>
        <v>Unité/Unit</v>
      </c>
    </row>
    <row r="15" spans="1:13" ht="24.5" customHeight="1">
      <c r="A15" s="111" t="s">
        <v>946</v>
      </c>
      <c r="B15" s="111" t="s">
        <v>947</v>
      </c>
      <c r="C15" s="10"/>
      <c r="D15" s="10" t="s">
        <v>948</v>
      </c>
      <c r="E15" s="26">
        <v>25</v>
      </c>
      <c r="F15" s="249">
        <v>26.6</v>
      </c>
      <c r="G15" s="249">
        <v>30.3</v>
      </c>
      <c r="H15" s="26">
        <v>45</v>
      </c>
      <c r="I15" s="26">
        <v>45</v>
      </c>
      <c r="J15" s="26">
        <v>45</v>
      </c>
      <c r="K15" s="115"/>
      <c r="L15" s="20"/>
      <c r="M15" s="21" t="s">
        <v>29</v>
      </c>
    </row>
    <row r="16" spans="1:13" ht="24.5" customHeight="1">
      <c r="A16" s="111" t="s">
        <v>949</v>
      </c>
      <c r="B16" s="111" t="s">
        <v>950</v>
      </c>
      <c r="C16" s="10"/>
      <c r="D16" s="10" t="s">
        <v>948</v>
      </c>
      <c r="E16" s="26">
        <v>9</v>
      </c>
      <c r="F16" s="26">
        <v>25</v>
      </c>
      <c r="G16" s="26">
        <v>25</v>
      </c>
      <c r="H16" s="26">
        <v>25</v>
      </c>
      <c r="I16" s="131">
        <v>23.08</v>
      </c>
      <c r="J16" s="131">
        <v>21.43</v>
      </c>
      <c r="K16" s="115"/>
      <c r="L16" s="20"/>
      <c r="M16" s="21" t="s">
        <v>29</v>
      </c>
    </row>
    <row r="17" spans="1:13" ht="24.5" customHeight="1">
      <c r="A17" s="111" t="s">
        <v>951</v>
      </c>
      <c r="B17" s="111" t="s">
        <v>952</v>
      </c>
      <c r="C17" s="10"/>
      <c r="D17" s="10"/>
      <c r="E17" s="251" t="s">
        <v>124</v>
      </c>
      <c r="F17" s="251" t="s">
        <v>124</v>
      </c>
      <c r="G17" s="26">
        <v>30</v>
      </c>
      <c r="H17" s="26">
        <v>32</v>
      </c>
      <c r="I17" s="26">
        <v>34</v>
      </c>
      <c r="J17" s="131">
        <v>30.6</v>
      </c>
      <c r="K17" s="20"/>
      <c r="L17" s="20"/>
      <c r="M17" s="157" t="s">
        <v>29</v>
      </c>
    </row>
    <row r="18" spans="1:13" ht="24.5" customHeight="1">
      <c r="A18" s="132"/>
      <c r="B18" s="132"/>
      <c r="C18" s="253"/>
      <c r="D18" s="253"/>
      <c r="E18" s="71"/>
      <c r="F18" s="71"/>
      <c r="G18" s="71"/>
      <c r="H18" s="71"/>
      <c r="I18" s="71"/>
      <c r="J18" s="71"/>
      <c r="K18" s="71"/>
      <c r="L18" s="71"/>
      <c r="M18" s="72"/>
    </row>
    <row r="19" spans="1:13" ht="24.5" customHeight="1">
      <c r="A19" s="3" t="s">
        <v>903</v>
      </c>
      <c r="B19" s="3" t="s">
        <v>904</v>
      </c>
      <c r="C19" s="3" t="str">
        <f t="shared" ref="C19:L20" si="4">C$3</f>
        <v>GRI</v>
      </c>
      <c r="D19" s="3" t="str">
        <f t="shared" si="4"/>
        <v>ESRS</v>
      </c>
      <c r="E19" s="39">
        <f t="shared" si="4"/>
        <v>2019</v>
      </c>
      <c r="F19" s="39">
        <f t="shared" si="4"/>
        <v>2020</v>
      </c>
      <c r="G19" s="39">
        <f t="shared" si="4"/>
        <v>2021</v>
      </c>
      <c r="H19" s="39">
        <f t="shared" si="4"/>
        <v>2022</v>
      </c>
      <c r="I19" s="39">
        <f t="shared" si="4"/>
        <v>2023</v>
      </c>
      <c r="J19" s="39">
        <f t="shared" si="4"/>
        <v>2024</v>
      </c>
      <c r="K19" s="3" t="str">
        <f t="shared" si="4"/>
        <v>Objectif/Target 2025</v>
      </c>
      <c r="L19" s="3" t="str">
        <f t="shared" si="4"/>
        <v>Objectif/Target 2030</v>
      </c>
      <c r="M19" s="3" t="str">
        <f>M$3</f>
        <v>Unité/Unit</v>
      </c>
    </row>
    <row r="20" spans="1:13" ht="26.65" customHeight="1">
      <c r="A20" s="146" t="s">
        <v>905</v>
      </c>
      <c r="B20" s="146" t="s">
        <v>906</v>
      </c>
      <c r="C20" s="146" t="str">
        <f t="shared" si="4"/>
        <v>GRI</v>
      </c>
      <c r="D20" s="146" t="str">
        <f t="shared" si="4"/>
        <v>ESRS</v>
      </c>
      <c r="E20" s="146">
        <f t="shared" si="4"/>
        <v>2019</v>
      </c>
      <c r="F20" s="146">
        <f t="shared" si="4"/>
        <v>2020</v>
      </c>
      <c r="G20" s="146">
        <f t="shared" si="4"/>
        <v>2021</v>
      </c>
      <c r="H20" s="146">
        <f t="shared" si="4"/>
        <v>2022</v>
      </c>
      <c r="I20" s="146">
        <f t="shared" si="4"/>
        <v>2023</v>
      </c>
      <c r="J20" s="146">
        <f t="shared" si="4"/>
        <v>2024</v>
      </c>
      <c r="K20" s="146" t="str">
        <f t="shared" si="4"/>
        <v>Objectif/Target 2025</v>
      </c>
      <c r="L20" s="146" t="str">
        <f t="shared" si="4"/>
        <v>Objectif/Target 2030</v>
      </c>
      <c r="M20" s="146" t="str">
        <f>M$3</f>
        <v>Unité/Unit</v>
      </c>
    </row>
    <row r="21" spans="1:13" ht="24.5" customHeight="1">
      <c r="A21" s="32" t="s">
        <v>907</v>
      </c>
      <c r="B21" s="32" t="s">
        <v>908</v>
      </c>
      <c r="C21" s="6"/>
      <c r="D21" s="10" t="s">
        <v>909</v>
      </c>
      <c r="E21" s="27" t="s">
        <v>103</v>
      </c>
      <c r="F21" s="27" t="s">
        <v>103</v>
      </c>
      <c r="G21" s="27" t="s">
        <v>103</v>
      </c>
      <c r="H21" s="27" t="s">
        <v>103</v>
      </c>
      <c r="I21" s="27" t="s">
        <v>103</v>
      </c>
      <c r="J21" s="128">
        <v>46.725015720496401</v>
      </c>
      <c r="K21" s="13"/>
      <c r="L21" s="14"/>
      <c r="M21" s="10" t="s">
        <v>123</v>
      </c>
    </row>
    <row r="22" spans="1:13" ht="24.5" customHeight="1">
      <c r="A22" s="32" t="s">
        <v>910</v>
      </c>
      <c r="B22" s="32" t="s">
        <v>911</v>
      </c>
      <c r="C22" s="6"/>
      <c r="D22" s="10" t="s">
        <v>909</v>
      </c>
      <c r="E22" s="27" t="s">
        <v>103</v>
      </c>
      <c r="F22" s="27" t="s">
        <v>103</v>
      </c>
      <c r="G22" s="27" t="s">
        <v>103</v>
      </c>
      <c r="H22" s="27" t="s">
        <v>103</v>
      </c>
      <c r="I22" s="27" t="s">
        <v>103</v>
      </c>
      <c r="J22" s="128">
        <v>27.5304985787816</v>
      </c>
      <c r="K22" s="13"/>
      <c r="L22" s="14"/>
      <c r="M22" s="10" t="s">
        <v>123</v>
      </c>
    </row>
    <row r="23" spans="1:13" ht="24.5" customHeight="1">
      <c r="A23" s="32" t="s">
        <v>912</v>
      </c>
      <c r="B23" s="32" t="s">
        <v>913</v>
      </c>
      <c r="C23" s="6"/>
      <c r="D23" s="10" t="s">
        <v>909</v>
      </c>
      <c r="E23" s="27" t="s">
        <v>103</v>
      </c>
      <c r="F23" s="27" t="s">
        <v>103</v>
      </c>
      <c r="G23" s="27" t="s">
        <v>103</v>
      </c>
      <c r="H23" s="27" t="s">
        <v>103</v>
      </c>
      <c r="I23" s="27" t="s">
        <v>103</v>
      </c>
      <c r="J23" s="128">
        <v>52.639409164343903</v>
      </c>
      <c r="K23" s="13"/>
      <c r="L23" s="14"/>
      <c r="M23" s="10" t="s">
        <v>123</v>
      </c>
    </row>
    <row r="24" spans="1:13" ht="24.5" customHeight="1">
      <c r="A24" s="32" t="s">
        <v>914</v>
      </c>
      <c r="B24" s="32" t="s">
        <v>915</v>
      </c>
      <c r="C24" s="6"/>
      <c r="D24" s="10" t="s">
        <v>916</v>
      </c>
      <c r="E24" s="27" t="s">
        <v>103</v>
      </c>
      <c r="F24" s="27" t="s">
        <v>103</v>
      </c>
      <c r="G24" s="27" t="s">
        <v>103</v>
      </c>
      <c r="H24" s="27" t="s">
        <v>103</v>
      </c>
      <c r="I24" s="27" t="s">
        <v>103</v>
      </c>
      <c r="J24" s="86">
        <v>0.96681291903364897</v>
      </c>
      <c r="K24" s="13"/>
      <c r="L24" s="14"/>
      <c r="M24" s="10" t="s">
        <v>29</v>
      </c>
    </row>
    <row r="25" spans="1:13" ht="24.5" customHeight="1">
      <c r="A25" s="32" t="s">
        <v>917</v>
      </c>
      <c r="B25" s="32" t="s">
        <v>918</v>
      </c>
      <c r="C25" s="6"/>
      <c r="D25" s="10" t="s">
        <v>916</v>
      </c>
      <c r="E25" s="27" t="s">
        <v>103</v>
      </c>
      <c r="F25" s="27" t="s">
        <v>103</v>
      </c>
      <c r="G25" s="27" t="s">
        <v>103</v>
      </c>
      <c r="H25" s="27" t="s">
        <v>103</v>
      </c>
      <c r="I25" s="27" t="s">
        <v>103</v>
      </c>
      <c r="J25" s="86">
        <v>0.95721253651854599</v>
      </c>
      <c r="K25" s="13"/>
      <c r="L25" s="14"/>
      <c r="M25" s="10" t="s">
        <v>29</v>
      </c>
    </row>
    <row r="26" spans="1:13" ht="24.5" customHeight="1">
      <c r="A26" s="32" t="s">
        <v>919</v>
      </c>
      <c r="B26" s="32" t="s">
        <v>920</v>
      </c>
      <c r="C26" s="6"/>
      <c r="D26" s="10" t="s">
        <v>916</v>
      </c>
      <c r="E26" s="27" t="s">
        <v>103</v>
      </c>
      <c r="F26" s="27" t="s">
        <v>103</v>
      </c>
      <c r="G26" s="27" t="s">
        <v>103</v>
      </c>
      <c r="H26" s="27" t="s">
        <v>103</v>
      </c>
      <c r="I26" s="27" t="s">
        <v>103</v>
      </c>
      <c r="J26" s="86">
        <v>0.97329977369932696</v>
      </c>
      <c r="K26" s="13"/>
      <c r="L26" s="14"/>
      <c r="M26" s="10" t="s">
        <v>29</v>
      </c>
    </row>
    <row r="27" spans="1:13" ht="24.5" customHeight="1">
      <c r="A27" s="32" t="s">
        <v>921</v>
      </c>
      <c r="B27" s="32" t="s">
        <v>922</v>
      </c>
      <c r="C27" s="6"/>
      <c r="D27" s="10" t="s">
        <v>923</v>
      </c>
      <c r="E27" s="27" t="s">
        <v>103</v>
      </c>
      <c r="F27" s="27" t="s">
        <v>103</v>
      </c>
      <c r="G27" s="27" t="s">
        <v>103</v>
      </c>
      <c r="H27" s="27" t="s">
        <v>103</v>
      </c>
      <c r="I27" s="27" t="s">
        <v>103</v>
      </c>
      <c r="J27" s="29">
        <v>0</v>
      </c>
      <c r="K27" s="13"/>
      <c r="L27" s="14"/>
      <c r="M27" s="10" t="s">
        <v>123</v>
      </c>
    </row>
    <row r="29" spans="1:13" ht="24.5" customHeight="1">
      <c r="A29" s="3" t="s">
        <v>924</v>
      </c>
      <c r="B29" s="3" t="s">
        <v>925</v>
      </c>
      <c r="C29" s="3" t="str">
        <f t="shared" ref="C29:L30" si="5">C$3</f>
        <v>GRI</v>
      </c>
      <c r="D29" s="3" t="str">
        <f t="shared" si="5"/>
        <v>ESRS</v>
      </c>
      <c r="E29" s="39">
        <f t="shared" si="5"/>
        <v>2019</v>
      </c>
      <c r="F29" s="39">
        <f t="shared" si="5"/>
        <v>2020</v>
      </c>
      <c r="G29" s="39">
        <f t="shared" si="5"/>
        <v>2021</v>
      </c>
      <c r="H29" s="39">
        <f t="shared" si="5"/>
        <v>2022</v>
      </c>
      <c r="I29" s="39">
        <f t="shared" si="5"/>
        <v>2023</v>
      </c>
      <c r="J29" s="39">
        <f t="shared" si="5"/>
        <v>2024</v>
      </c>
      <c r="K29" s="3" t="str">
        <f t="shared" si="5"/>
        <v>Objectif/Target 2025</v>
      </c>
      <c r="L29" s="3" t="str">
        <f t="shared" si="5"/>
        <v>Objectif/Target 2030</v>
      </c>
      <c r="M29" s="3" t="str">
        <f>M$3</f>
        <v>Unité/Unit</v>
      </c>
    </row>
    <row r="30" spans="1:13" ht="26.65" customHeight="1">
      <c r="A30" s="146" t="s">
        <v>926</v>
      </c>
      <c r="B30" s="146" t="s">
        <v>927</v>
      </c>
      <c r="C30" s="146" t="str">
        <f t="shared" si="5"/>
        <v>GRI</v>
      </c>
      <c r="D30" s="146" t="str">
        <f t="shared" si="5"/>
        <v>ESRS</v>
      </c>
      <c r="E30" s="146">
        <f t="shared" si="5"/>
        <v>2019</v>
      </c>
      <c r="F30" s="146">
        <f t="shared" si="5"/>
        <v>2020</v>
      </c>
      <c r="G30" s="146">
        <f t="shared" si="5"/>
        <v>2021</v>
      </c>
      <c r="H30" s="146">
        <f t="shared" si="5"/>
        <v>2022</v>
      </c>
      <c r="I30" s="146">
        <f t="shared" si="5"/>
        <v>2023</v>
      </c>
      <c r="J30" s="146">
        <f t="shared" si="5"/>
        <v>2024</v>
      </c>
      <c r="K30" s="146" t="str">
        <f t="shared" si="5"/>
        <v>Objectif/Target 2025</v>
      </c>
      <c r="L30" s="146" t="str">
        <f t="shared" si="5"/>
        <v>Objectif/Target 2030</v>
      </c>
      <c r="M30" s="146" t="str">
        <f>M$3</f>
        <v>Unité/Unit</v>
      </c>
    </row>
    <row r="31" spans="1:13" ht="24.5" customHeight="1">
      <c r="A31" s="32" t="s">
        <v>928</v>
      </c>
      <c r="B31" s="32" t="s">
        <v>929</v>
      </c>
      <c r="C31" s="10"/>
      <c r="D31" s="10" t="s">
        <v>930</v>
      </c>
      <c r="E31" s="129" t="s">
        <v>103</v>
      </c>
      <c r="F31" s="129" t="s">
        <v>103</v>
      </c>
      <c r="G31" s="129" t="s">
        <v>103</v>
      </c>
      <c r="H31" s="129" t="s">
        <v>103</v>
      </c>
      <c r="I31" s="129" t="s">
        <v>103</v>
      </c>
      <c r="J31" s="28">
        <v>0</v>
      </c>
      <c r="K31" s="17"/>
      <c r="L31" s="30"/>
      <c r="M31" s="16" t="s">
        <v>129</v>
      </c>
    </row>
    <row r="32" spans="1:13" ht="24.5" customHeight="1">
      <c r="A32" s="32" t="s">
        <v>931</v>
      </c>
      <c r="B32" s="32" t="s">
        <v>932</v>
      </c>
      <c r="C32" s="10"/>
      <c r="D32" s="10" t="s">
        <v>930</v>
      </c>
      <c r="E32" s="129" t="s">
        <v>103</v>
      </c>
      <c r="F32" s="129" t="s">
        <v>103</v>
      </c>
      <c r="G32" s="129" t="s">
        <v>103</v>
      </c>
      <c r="H32" s="129" t="s">
        <v>103</v>
      </c>
      <c r="I32" s="129" t="s">
        <v>103</v>
      </c>
      <c r="J32" s="28">
        <v>0</v>
      </c>
      <c r="K32" s="17"/>
      <c r="L32" s="30"/>
      <c r="M32" s="16" t="s">
        <v>129</v>
      </c>
    </row>
  </sheetData>
  <mergeCells count="1">
    <mergeCell ref="A1:M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E</vt:lpstr>
      <vt:lpstr>S</vt:lpstr>
      <vt:lpstr>G</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FILATOVA Ekaterina (ORN-CORP)</cp:lastModifiedBy>
  <cp:revision>2</cp:revision>
  <dcterms:modified xsi:type="dcterms:W3CDTF">2025-05-07T11:52:21Z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e451385-c652-48a7-8387-a00ac14f9556_Enabled">
    <vt:lpwstr>true</vt:lpwstr>
  </property>
  <property fmtid="{D5CDD505-2E9C-101B-9397-08002B2CF9AE}" pid="3" name="MSIP_Label_2e451385-c652-48a7-8387-a00ac14f9556_SetDate">
    <vt:lpwstr>2025-05-05T12:38:47Z</vt:lpwstr>
  </property>
  <property fmtid="{D5CDD505-2E9C-101B-9397-08002B2CF9AE}" pid="4" name="MSIP_Label_2e451385-c652-48a7-8387-a00ac14f9556_Method">
    <vt:lpwstr>Privileged</vt:lpwstr>
  </property>
  <property fmtid="{D5CDD505-2E9C-101B-9397-08002B2CF9AE}" pid="5" name="MSIP_Label_2e451385-c652-48a7-8387-a00ac14f9556_Name">
    <vt:lpwstr>OPI0 – unmarked</vt:lpwstr>
  </property>
  <property fmtid="{D5CDD505-2E9C-101B-9397-08002B2CF9AE}" pid="6" name="MSIP_Label_2e451385-c652-48a7-8387-a00ac14f9556_SiteId">
    <vt:lpwstr>e36a4f3b-b339-4c34-b999-553e5a183eca</vt:lpwstr>
  </property>
  <property fmtid="{D5CDD505-2E9C-101B-9397-08002B2CF9AE}" pid="7" name="MSIP_Label_2e451385-c652-48a7-8387-a00ac14f9556_ActionId">
    <vt:lpwstr>8801dbcd-bc73-4d5a-980f-b5e1cc474be5</vt:lpwstr>
  </property>
  <property fmtid="{D5CDD505-2E9C-101B-9397-08002B2CF9AE}" pid="8" name="MSIP_Label_2e451385-c652-48a7-8387-a00ac14f9556_ContentBits">
    <vt:lpwstr>0</vt:lpwstr>
  </property>
</Properties>
</file>